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mdigital-my.sharepoint.com/personal/m252393_one_merckgroup_com/Documents/Desktop/2023 Israel Kits/MAK564 Triglyceride/"/>
    </mc:Choice>
  </mc:AlternateContent>
  <xr:revisionPtr revIDLastSave="0" documentId="8_{6A79805D-AF18-4D85-9A81-53D9D5AD95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cedure (OD)" sheetId="5" r:id="rId1"/>
    <sheet name="Procedure (F)" sheetId="8" r:id="rId2"/>
    <sheet name="Calculator (OD)" sheetId="7" r:id="rId3"/>
    <sheet name="Calculator (F)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7" l="1"/>
  <c r="J34" i="7"/>
  <c r="L28" i="7"/>
  <c r="L22" i="7"/>
  <c r="L16" i="7"/>
  <c r="K34" i="7" s="1"/>
  <c r="J40" i="7"/>
  <c r="H27" i="8"/>
  <c r="G27" i="8"/>
  <c r="F27" i="8"/>
  <c r="K40" i="7" l="1"/>
  <c r="D46" i="7"/>
  <c r="D45" i="7"/>
  <c r="D44" i="7"/>
  <c r="D43" i="7"/>
  <c r="D42" i="7"/>
  <c r="J41" i="7"/>
  <c r="D41" i="7"/>
  <c r="C34" i="7"/>
  <c r="C33" i="7"/>
  <c r="C32" i="7"/>
  <c r="C31" i="7"/>
  <c r="C30" i="7"/>
  <c r="L29" i="7"/>
  <c r="C29" i="7"/>
  <c r="L23" i="7"/>
  <c r="L17" i="7"/>
  <c r="K35" i="7" s="1"/>
  <c r="J67" i="7" l="1"/>
  <c r="J69" i="7" s="1"/>
  <c r="J46" i="7"/>
  <c r="K41" i="7"/>
  <c r="D31" i="7"/>
  <c r="C43" i="7" s="1"/>
  <c r="D33" i="7"/>
  <c r="C45" i="7" s="1"/>
  <c r="D34" i="7"/>
  <c r="C46" i="7" s="1"/>
  <c r="D29" i="7"/>
  <c r="C41" i="7" s="1"/>
  <c r="D30" i="7"/>
  <c r="C42" i="7" s="1"/>
  <c r="D32" i="7"/>
  <c r="C44" i="7" s="1"/>
  <c r="J40" i="6"/>
  <c r="J41" i="6"/>
  <c r="K41" i="6" s="1"/>
  <c r="J34" i="6"/>
  <c r="L29" i="6"/>
  <c r="L28" i="6"/>
  <c r="H27" i="5"/>
  <c r="G27" i="5"/>
  <c r="F27" i="5"/>
  <c r="C29" i="6"/>
  <c r="D29" i="6" s="1"/>
  <c r="C41" i="6" s="1"/>
  <c r="D46" i="6"/>
  <c r="D45" i="6"/>
  <c r="D44" i="6"/>
  <c r="D43" i="6"/>
  <c r="D42" i="6"/>
  <c r="D41" i="6"/>
  <c r="J35" i="6"/>
  <c r="C34" i="6"/>
  <c r="C33" i="6"/>
  <c r="C32" i="6"/>
  <c r="C31" i="6"/>
  <c r="C30" i="6"/>
  <c r="L23" i="6"/>
  <c r="L22" i="6"/>
  <c r="L17" i="6"/>
  <c r="L16" i="6"/>
  <c r="K35" i="6" l="1"/>
  <c r="J56" i="6" s="1"/>
  <c r="K34" i="6"/>
  <c r="K40" i="6"/>
  <c r="J56" i="7"/>
  <c r="J75" i="7"/>
  <c r="J77" i="7" s="1"/>
  <c r="J79" i="7" s="1"/>
  <c r="D30" i="6"/>
  <c r="C42" i="6" s="1"/>
  <c r="J47" i="7"/>
  <c r="J57" i="7"/>
  <c r="J71" i="7"/>
  <c r="D32" i="6"/>
  <c r="C44" i="6" s="1"/>
  <c r="D34" i="6"/>
  <c r="C46" i="6" s="1"/>
  <c r="D33" i="6"/>
  <c r="C45" i="6" s="1"/>
  <c r="D31" i="6"/>
  <c r="C43" i="6" s="1"/>
  <c r="J58" i="7" l="1"/>
  <c r="J60" i="7" s="1"/>
  <c r="J62" i="7" s="1"/>
  <c r="J75" i="6"/>
  <c r="J77" i="6" s="1"/>
  <c r="J67" i="6"/>
  <c r="J69" i="6" s="1"/>
  <c r="J46" i="6"/>
  <c r="J48" i="7"/>
  <c r="J50" i="7" s="1"/>
  <c r="J52" i="7" s="1"/>
  <c r="J57" i="6"/>
  <c r="J58" i="6" s="1"/>
  <c r="J60" i="6" s="1"/>
  <c r="J62" i="6" s="1"/>
  <c r="J47" i="6"/>
  <c r="J48" i="6" l="1"/>
  <c r="J50" i="6" s="1"/>
  <c r="J52" i="6" s="1"/>
  <c r="J79" i="6"/>
  <c r="J71" i="6"/>
</calcChain>
</file>

<file path=xl/sharedStrings.xml><?xml version="1.0" encoding="utf-8"?>
<sst xmlns="http://schemas.openxmlformats.org/spreadsheetml/2006/main" count="286" uniqueCount="103">
  <si>
    <t>Procedure for calculations of the Standard Curve and Samples:</t>
  </si>
  <si>
    <t>Standard curve volumes</t>
  </si>
  <si>
    <t>volume of standard loaded per well (µl)</t>
  </si>
  <si>
    <t>Volume of Reagents needed:</t>
  </si>
  <si>
    <t>Number of wells</t>
  </si>
  <si>
    <t>including a linear trendline, its equation and its value of R squared.</t>
  </si>
  <si>
    <t>Select Orientation-&gt; Landscape and Scaling -&gt; Fit All Columns on One Page for a printer friendly document.</t>
  </si>
  <si>
    <t>Copy the raw data obtained from the plate reader to the tables below :</t>
  </si>
  <si>
    <t>Select Orientation-&gt; Portrait and Scaling -&gt; Fit All Columnson One Page for a printer friendly document.</t>
  </si>
  <si>
    <t>Sample Calculator:</t>
  </si>
  <si>
    <t>Standard Curve Calculator:</t>
  </si>
  <si>
    <t>Table 5:</t>
  </si>
  <si>
    <t>Table 1:</t>
  </si>
  <si>
    <t>Table 6:</t>
  </si>
  <si>
    <t>Table 2:</t>
  </si>
  <si>
    <t xml:space="preserve">standard curve slope </t>
  </si>
  <si>
    <t xml:space="preserve"> (µl)</t>
  </si>
  <si>
    <t>insert dilution factor here --&gt;</t>
  </si>
  <si>
    <t>Table 3:</t>
  </si>
  <si>
    <t>Average</t>
  </si>
  <si>
    <t>S.D.</t>
  </si>
  <si>
    <t xml:space="preserve">Standard Curve: </t>
  </si>
  <si>
    <t>volume of Assay buffer loaded per well (µl)</t>
  </si>
  <si>
    <t>The Calculator is designed for an assay in which the standard curve and the samples are loaded in technical duplicates.</t>
  </si>
  <si>
    <t>Duplicate 1</t>
  </si>
  <si>
    <t>Duplicate 2</t>
  </si>
  <si>
    <t>λex = 535/ λem = 587 nm</t>
  </si>
  <si>
    <t>Blank Sub.</t>
  </si>
  <si>
    <t>Table 4:</t>
  </si>
  <si>
    <t>Sample subtraction</t>
  </si>
  <si>
    <t>Blank standard</t>
  </si>
  <si>
    <t>Final Sample</t>
  </si>
  <si>
    <t>well TG concentration</t>
  </si>
  <si>
    <t>TG concentration of sample</t>
  </si>
  <si>
    <t xml:space="preserve">average well TG content </t>
  </si>
  <si>
    <t>loaded volume sample on well</t>
  </si>
  <si>
    <t xml:space="preserve">For your convenience, a calculation sheet is available below. Only the yellow cells need to be filled by you. Green cells indicate the final results of triglycerides concentration </t>
  </si>
  <si>
    <t>Probe (µl) per well</t>
  </si>
  <si>
    <r>
      <t xml:space="preserve">Insert in </t>
    </r>
    <r>
      <rPr>
        <b/>
        <sz val="11"/>
        <color rgb="FF000000"/>
        <rFont val="Calibri"/>
      </rPr>
      <t>"Table 5"</t>
    </r>
    <r>
      <rPr>
        <sz val="11"/>
        <color rgb="FF000000"/>
        <rFont val="Calibri"/>
      </rPr>
      <t xml:space="preserve"> in the "Calculator" tab the λex = 535/ λem = 587 nm of the wells of smples.</t>
    </r>
  </si>
  <si>
    <r>
      <t xml:space="preserve">The data in </t>
    </r>
    <r>
      <rPr>
        <b/>
        <sz val="11"/>
        <color rgb="FF000000"/>
        <rFont val="Calibri"/>
      </rPr>
      <t>"Table 3"</t>
    </r>
    <r>
      <rPr>
        <sz val="11"/>
        <color rgb="FF000000"/>
        <rFont val="Calibri"/>
      </rPr>
      <t xml:space="preserve"> serves as the data used to plot the standard curve as a X,Y scatter graph,</t>
    </r>
  </si>
  <si>
    <t>Table 7:</t>
  </si>
  <si>
    <r>
      <t xml:space="preserve">The values in </t>
    </r>
    <r>
      <rPr>
        <b/>
        <sz val="11"/>
        <color theme="1"/>
        <rFont val="Calibri"/>
        <family val="2"/>
        <scheme val="minor"/>
      </rPr>
      <t>"Table 2"</t>
    </r>
    <r>
      <rPr>
        <sz val="11"/>
        <color theme="1"/>
        <rFont val="Calibri"/>
        <family val="2"/>
        <scheme val="minor"/>
      </rPr>
      <t xml:space="preserve"> are derived from subtracting the blank λex = 535/ λem = 587 nm</t>
    </r>
  </si>
  <si>
    <r>
      <t xml:space="preserve">It contains the average with S.D. and based of </t>
    </r>
    <r>
      <rPr>
        <b/>
        <sz val="11"/>
        <color theme="1"/>
        <rFont val="Calibri"/>
        <family val="2"/>
        <scheme val="minor"/>
      </rPr>
      <t xml:space="preserve">"Table 2" </t>
    </r>
    <r>
      <rPr>
        <sz val="11"/>
        <color theme="1"/>
        <rFont val="Calibri"/>
        <family val="2"/>
        <scheme val="minor"/>
      </rPr>
      <t>calculations.</t>
    </r>
  </si>
  <si>
    <t>Standrads and Samples</t>
  </si>
  <si>
    <r>
      <t>blank samples λex = 535/ λem = 587 nm (</t>
    </r>
    <r>
      <rPr>
        <b/>
        <sz val="11"/>
        <color theme="1"/>
        <rFont val="Calibri"/>
        <family val="2"/>
        <scheme val="minor"/>
      </rPr>
      <t xml:space="preserve">"Table 4" </t>
    </r>
    <r>
      <rPr>
        <sz val="11"/>
        <color theme="1"/>
        <rFont val="Calibri"/>
        <family val="2"/>
        <scheme val="minor"/>
      </rPr>
      <t>and</t>
    </r>
    <r>
      <rPr>
        <b/>
        <sz val="11"/>
        <color theme="1"/>
        <rFont val="Calibri"/>
        <family val="2"/>
        <scheme val="minor"/>
      </rPr>
      <t xml:space="preserve"> "Table 5"</t>
    </r>
    <r>
      <rPr>
        <sz val="11"/>
        <color theme="1"/>
        <rFont val="Calibri"/>
        <family val="2"/>
        <scheme val="minor"/>
      </rPr>
      <t>) in order to correct samples background.</t>
    </r>
  </si>
  <si>
    <t>Reaction mix for standards and samples</t>
  </si>
  <si>
    <t>standard curve, in technical duplicates. Add Lipase and Reaction mix for standards.</t>
  </si>
  <si>
    <r>
      <t>from the standards λex = 535/ λem = 587 nm (</t>
    </r>
    <r>
      <rPr>
        <b/>
        <sz val="11"/>
        <color rgb="FF000000"/>
        <rFont val="Calibri"/>
        <family val="2"/>
      </rPr>
      <t>"Table 1"</t>
    </r>
    <r>
      <rPr>
        <sz val="11"/>
        <color rgb="FF000000"/>
        <rFont val="Calibri"/>
        <family val="2"/>
      </rPr>
      <t>) in order to correct the background.</t>
    </r>
  </si>
  <si>
    <t>Blank Sample 1</t>
  </si>
  <si>
    <t>Blank Sample 2</t>
  </si>
  <si>
    <t>Sample triglycerides concentration calculation (1):</t>
  </si>
  <si>
    <t>Sample triglycerides concentration calculation (2):</t>
  </si>
  <si>
    <t>Sample 1</t>
  </si>
  <si>
    <t>Sample 2</t>
  </si>
  <si>
    <t>Cat# MAK564</t>
  </si>
  <si>
    <t>Lipase (µl) per well - MAK564C</t>
  </si>
  <si>
    <t>Enzyme Mix (µl) per well - MAK564D</t>
  </si>
  <si>
    <t>Triglyceride (TG) Quantification Colorimetric Kit</t>
  </si>
  <si>
    <t>Triglyceride (TG) Quantification Fluorometric Kit</t>
  </si>
  <si>
    <t>MAK564</t>
  </si>
  <si>
    <t>OD (570) nm</t>
  </si>
  <si>
    <t>nmole of triglycerides per well</t>
  </si>
  <si>
    <r>
      <t xml:space="preserve">Insert in </t>
    </r>
    <r>
      <rPr>
        <b/>
        <sz val="11"/>
        <color rgb="FF000000"/>
        <rFont val="Calibri"/>
      </rPr>
      <t>"Table 1"</t>
    </r>
    <r>
      <rPr>
        <sz val="11"/>
        <color rgb="FF000000"/>
        <rFont val="Calibri"/>
      </rPr>
      <t xml:space="preserve"> in the "Calculator" tab  the OD (570) nm of the wells after </t>
    </r>
  </si>
  <si>
    <t>(nmole)</t>
  </si>
  <si>
    <t>(nmole/µl)</t>
  </si>
  <si>
    <t>loading Standards, Buffer, Lipase and Reaction mix and after colorimetric reading.</t>
  </si>
  <si>
    <t>Use Assay buffer (MAK564A) and 0.2 mM standard (MAK565E) to prepare the wells of the</t>
  </si>
  <si>
    <r>
      <t xml:space="preserve">The values in </t>
    </r>
    <r>
      <rPr>
        <b/>
        <sz val="11"/>
        <color theme="1"/>
        <rFont val="Calibri"/>
        <family val="2"/>
        <scheme val="minor"/>
      </rPr>
      <t>"Table 2"</t>
    </r>
    <r>
      <rPr>
        <sz val="11"/>
        <color theme="1"/>
        <rFont val="Calibri"/>
        <family val="2"/>
        <scheme val="minor"/>
      </rPr>
      <t xml:space="preserve"> are derived from subtracting the blank OD (570) nm</t>
    </r>
  </si>
  <si>
    <r>
      <t>from the standards OD (570) nm (</t>
    </r>
    <r>
      <rPr>
        <b/>
        <sz val="11"/>
        <color rgb="FF000000"/>
        <rFont val="Calibri"/>
        <family val="2"/>
      </rPr>
      <t>"Table 1"</t>
    </r>
    <r>
      <rPr>
        <sz val="11"/>
        <color rgb="FF000000"/>
        <rFont val="Calibri"/>
        <family val="2"/>
      </rPr>
      <t>) in order to correct the background.</t>
    </r>
  </si>
  <si>
    <r>
      <t xml:space="preserve">Insert in </t>
    </r>
    <r>
      <rPr>
        <b/>
        <sz val="11"/>
        <color rgb="FF000000"/>
        <rFont val="Calibri"/>
      </rPr>
      <t>"Table 4"</t>
    </r>
    <r>
      <rPr>
        <sz val="11"/>
        <color rgb="FF000000"/>
        <rFont val="Calibri"/>
      </rPr>
      <t xml:space="preserve"> in the "Calculator" tab the OD (570) nm of the wells </t>
    </r>
    <r>
      <rPr>
        <sz val="11"/>
        <color rgb="FF000000"/>
        <rFont val="Calibri"/>
        <family val="2"/>
      </rPr>
      <t>of smples blank after loading</t>
    </r>
  </si>
  <si>
    <r>
      <t xml:space="preserve">Insert in </t>
    </r>
    <r>
      <rPr>
        <b/>
        <sz val="11"/>
        <color rgb="FF000000"/>
        <rFont val="Calibri"/>
      </rPr>
      <t>"Table 5"</t>
    </r>
    <r>
      <rPr>
        <sz val="11"/>
        <color rgb="FF000000"/>
        <rFont val="Calibri"/>
      </rPr>
      <t xml:space="preserve"> in the "Calculator" tab the OD (570) of the wells of smples.</t>
    </r>
  </si>
  <si>
    <r>
      <t>blank samples OD (570) (</t>
    </r>
    <r>
      <rPr>
        <b/>
        <sz val="11"/>
        <color theme="1"/>
        <rFont val="Calibri"/>
        <family val="2"/>
        <scheme val="minor"/>
      </rPr>
      <t xml:space="preserve">"Table 4" </t>
    </r>
    <r>
      <rPr>
        <sz val="11"/>
        <color theme="1"/>
        <rFont val="Calibri"/>
        <family val="2"/>
        <scheme val="minor"/>
      </rPr>
      <t>and</t>
    </r>
    <r>
      <rPr>
        <b/>
        <sz val="11"/>
        <color theme="1"/>
        <rFont val="Calibri"/>
        <family val="2"/>
        <scheme val="minor"/>
      </rPr>
      <t xml:space="preserve"> "Table 5"</t>
    </r>
    <r>
      <rPr>
        <sz val="11"/>
        <color theme="1"/>
        <rFont val="Calibri"/>
        <family val="2"/>
        <scheme val="minor"/>
      </rPr>
      <t>) in order to correct samples background.</t>
    </r>
  </si>
  <si>
    <t>Probe (µl) - MAK564B</t>
  </si>
  <si>
    <t>Spiked Sample 1</t>
  </si>
  <si>
    <t>Spiked Sample 2</t>
  </si>
  <si>
    <t>Table 8:</t>
  </si>
  <si>
    <t>Table 9:</t>
  </si>
  <si>
    <t>Table 10:</t>
  </si>
  <si>
    <t>Sample triglycerides concentration calculation (1) - spiked:</t>
  </si>
  <si>
    <t>Sample triglycerides concentration calculation (2) - spiked:</t>
  </si>
  <si>
    <t>Final Sample OD</t>
  </si>
  <si>
    <t>nmole</t>
  </si>
  <si>
    <r>
      <t xml:space="preserve">The values in </t>
    </r>
    <r>
      <rPr>
        <b/>
        <sz val="11"/>
        <color theme="1"/>
        <rFont val="Calibri"/>
        <family val="2"/>
        <scheme val="minor"/>
      </rPr>
      <t>"Table 7"</t>
    </r>
    <r>
      <rPr>
        <sz val="11"/>
        <color theme="1"/>
        <rFont val="Calibri"/>
        <family val="2"/>
        <scheme val="minor"/>
      </rPr>
      <t xml:space="preserve"> are derived from subtracting the blank OD (570) standard and the</t>
    </r>
  </si>
  <si>
    <r>
      <t xml:space="preserve">If samples are spiked, insert in </t>
    </r>
    <r>
      <rPr>
        <b/>
        <sz val="11"/>
        <color rgb="FF000000"/>
        <rFont val="Calibri"/>
      </rPr>
      <t>"Table 6"</t>
    </r>
    <r>
      <rPr>
        <sz val="11"/>
        <color rgb="FF000000"/>
        <rFont val="Calibri"/>
      </rPr>
      <t xml:space="preserve"> in the "Calculator" tab the OD (570) of the wells of  spiked smples.</t>
    </r>
  </si>
  <si>
    <r>
      <t xml:space="preserve">The values in </t>
    </r>
    <r>
      <rPr>
        <b/>
        <sz val="11"/>
        <color theme="1"/>
        <rFont val="Calibri"/>
        <family val="2"/>
        <scheme val="minor"/>
      </rPr>
      <t>"Table 8"</t>
    </r>
    <r>
      <rPr>
        <sz val="11"/>
        <color theme="1"/>
        <rFont val="Calibri"/>
        <family val="2"/>
        <scheme val="minor"/>
      </rPr>
      <t xml:space="preserve"> are derived from subtracting the blank OD (570) standard and the blank</t>
    </r>
  </si>
  <si>
    <r>
      <t>samples OD (570) (</t>
    </r>
    <r>
      <rPr>
        <b/>
        <sz val="11"/>
        <color theme="1"/>
        <rFont val="Calibri"/>
        <family val="2"/>
        <scheme val="minor"/>
      </rPr>
      <t xml:space="preserve">"Table 4" </t>
    </r>
    <r>
      <rPr>
        <sz val="11"/>
        <color theme="1"/>
        <rFont val="Calibri"/>
        <family val="2"/>
        <scheme val="minor"/>
      </rPr>
      <t>and</t>
    </r>
    <r>
      <rPr>
        <b/>
        <sz val="11"/>
        <color theme="1"/>
        <rFont val="Calibri"/>
        <family val="2"/>
        <scheme val="minor"/>
      </rPr>
      <t xml:space="preserve"> "Table 6"</t>
    </r>
    <r>
      <rPr>
        <sz val="11"/>
        <color theme="1"/>
        <rFont val="Calibri"/>
        <family val="2"/>
        <scheme val="minor"/>
      </rPr>
      <t>) in order to correct spiked samples background.</t>
    </r>
  </si>
  <si>
    <r>
      <t xml:space="preserve">Insert in </t>
    </r>
    <r>
      <rPr>
        <b/>
        <sz val="11"/>
        <color rgb="FF000000"/>
        <rFont val="Calibri"/>
      </rPr>
      <t>"Table 9"</t>
    </r>
    <r>
      <rPr>
        <sz val="11"/>
        <color rgb="FF000000"/>
        <rFont val="Calibri"/>
      </rPr>
      <t xml:space="preserve"> the loaded volume sample on well.</t>
    </r>
  </si>
  <si>
    <r>
      <t xml:space="preserve">Insert in </t>
    </r>
    <r>
      <rPr>
        <b/>
        <sz val="11"/>
        <color theme="1"/>
        <rFont val="Calibri"/>
        <family val="2"/>
        <scheme val="minor"/>
      </rPr>
      <t>"Table 9"</t>
    </r>
    <r>
      <rPr>
        <sz val="11"/>
        <color theme="1"/>
        <rFont val="Calibri"/>
        <family val="2"/>
        <scheme val="minor"/>
      </rPr>
      <t xml:space="preserve"> the dilution factor of the sample and the calculations will be made for the triglycerides concentration.</t>
    </r>
  </si>
  <si>
    <r>
      <t xml:space="preserve">Insert in </t>
    </r>
    <r>
      <rPr>
        <b/>
        <sz val="11"/>
        <color rgb="FF000000"/>
        <rFont val="Calibri"/>
      </rPr>
      <t>"Table 10"</t>
    </r>
    <r>
      <rPr>
        <sz val="11"/>
        <color rgb="FF000000"/>
        <rFont val="Calibri"/>
      </rPr>
      <t xml:space="preserve"> the loaded volume spiked sample on well.</t>
    </r>
  </si>
  <si>
    <r>
      <t xml:space="preserve">Insert in </t>
    </r>
    <r>
      <rPr>
        <b/>
        <sz val="11"/>
        <color theme="1"/>
        <rFont val="Calibri"/>
        <family val="2"/>
        <scheme val="minor"/>
      </rPr>
      <t>"Table 10"</t>
    </r>
    <r>
      <rPr>
        <sz val="11"/>
        <color theme="1"/>
        <rFont val="Calibri"/>
        <family val="2"/>
        <scheme val="minor"/>
      </rPr>
      <t xml:space="preserve"> the dilution factor of the spiked sample and the calculations will be made for the triglycerides concentration.</t>
    </r>
  </si>
  <si>
    <r>
      <t xml:space="preserve">Insert in </t>
    </r>
    <r>
      <rPr>
        <b/>
        <sz val="11"/>
        <color rgb="FF000000"/>
        <rFont val="Calibri"/>
      </rPr>
      <t>"Table 1"</t>
    </r>
    <r>
      <rPr>
        <sz val="11"/>
        <color rgb="FF000000"/>
        <rFont val="Calibri"/>
      </rPr>
      <t xml:space="preserve"> in the "Calculator" tab  the λex = 535/ λem = 587 nm nm of the wells after </t>
    </r>
  </si>
  <si>
    <t>Use Assay buffer (MAK564A) and 0.02 mM standard (MAK565E) to prepare the wells of the</t>
  </si>
  <si>
    <t>Diluted probe (µl) per well</t>
  </si>
  <si>
    <t>Diluted probe (µl) - MAK564B</t>
  </si>
  <si>
    <t>loading Standards, Buffer, Lipase and Reaction mix and after fluorometric reading.</t>
  </si>
  <si>
    <r>
      <t xml:space="preserve">Insert in </t>
    </r>
    <r>
      <rPr>
        <b/>
        <sz val="11"/>
        <color rgb="FF000000"/>
        <rFont val="Calibri"/>
      </rPr>
      <t>"Table 4"</t>
    </r>
    <r>
      <rPr>
        <sz val="11"/>
        <color rgb="FF000000"/>
        <rFont val="Calibri"/>
      </rPr>
      <t xml:space="preserve"> in the "Calculator" tab the λex = 535/ λem = 587 nm of the wells </t>
    </r>
    <r>
      <rPr>
        <sz val="11"/>
        <color rgb="FF000000"/>
        <rFont val="Calibri"/>
        <family val="2"/>
      </rPr>
      <t>of smples blank after</t>
    </r>
  </si>
  <si>
    <t xml:space="preserve">loading samples, buffer and Reaction mix (without lipase). Blank is needed for each and every sample. </t>
  </si>
  <si>
    <t xml:space="preserve">samples, buffer and Reaction mix (without lipase). Blank is needed for each and every sample. </t>
  </si>
  <si>
    <r>
      <t xml:space="preserve">The values in </t>
    </r>
    <r>
      <rPr>
        <b/>
        <sz val="11"/>
        <color theme="1"/>
        <rFont val="Calibri"/>
        <family val="2"/>
        <scheme val="minor"/>
      </rPr>
      <t>"Table 7"</t>
    </r>
    <r>
      <rPr>
        <sz val="11"/>
        <color theme="1"/>
        <rFont val="Calibri"/>
        <family val="2"/>
        <scheme val="minor"/>
      </rPr>
      <t xml:space="preserve"> are derived from subtracting the blank λex = 535/ λem = 587 nm standard and the</t>
    </r>
  </si>
  <si>
    <r>
      <t xml:space="preserve">If samples are spiked, insert in </t>
    </r>
    <r>
      <rPr>
        <b/>
        <sz val="11"/>
        <color rgb="FF000000"/>
        <rFont val="Calibri"/>
      </rPr>
      <t>"Table 6"</t>
    </r>
    <r>
      <rPr>
        <sz val="11"/>
        <color rgb="FF000000"/>
        <rFont val="Calibri"/>
      </rPr>
      <t xml:space="preserve"> in the "Calculator" tab the λex = 535/ λem = 587 nm of the wells of  spiked smples.</t>
    </r>
  </si>
  <si>
    <r>
      <t xml:space="preserve">The values in </t>
    </r>
    <r>
      <rPr>
        <b/>
        <sz val="11"/>
        <color theme="1"/>
        <rFont val="Calibri"/>
        <family val="2"/>
        <scheme val="minor"/>
      </rPr>
      <t>"Table 8"</t>
    </r>
    <r>
      <rPr>
        <sz val="11"/>
        <color theme="1"/>
        <rFont val="Calibri"/>
        <family val="2"/>
        <scheme val="minor"/>
      </rPr>
      <t xml:space="preserve"> are derived from subtracting the blank λex = 535/ λem = 587 nm standard and the blank</t>
    </r>
  </si>
  <si>
    <r>
      <t>samples λex = 535/ λem = 587 nm (</t>
    </r>
    <r>
      <rPr>
        <b/>
        <sz val="11"/>
        <color theme="1"/>
        <rFont val="Calibri"/>
        <family val="2"/>
        <scheme val="minor"/>
      </rPr>
      <t xml:space="preserve">"Table 4" </t>
    </r>
    <r>
      <rPr>
        <sz val="11"/>
        <color theme="1"/>
        <rFont val="Calibri"/>
        <family val="2"/>
        <scheme val="minor"/>
      </rPr>
      <t>and</t>
    </r>
    <r>
      <rPr>
        <b/>
        <sz val="11"/>
        <color theme="1"/>
        <rFont val="Calibri"/>
        <family val="2"/>
        <scheme val="minor"/>
      </rPr>
      <t xml:space="preserve"> "Table 6"</t>
    </r>
    <r>
      <rPr>
        <sz val="11"/>
        <color theme="1"/>
        <rFont val="Calibri"/>
        <family val="2"/>
        <scheme val="minor"/>
      </rPr>
      <t>) in order to correct spiked samples background.</t>
    </r>
  </si>
  <si>
    <t>Final Sample λex = 535/ λem = 587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</si>
</sst>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0" fillId="0" borderId="14" xfId="0" applyBorder="1" applyProtection="1">
      <protection hidden="1"/>
    </xf>
    <xf numFmtId="0" fontId="5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2" borderId="13" xfId="0" applyFill="1" applyBorder="1" applyProtection="1">
      <protection locked="0"/>
    </xf>
    <xf numFmtId="0" fontId="10" fillId="4" borderId="0" xfId="0" applyFont="1" applyFill="1" applyProtection="1">
      <protection hidden="1"/>
    </xf>
    <xf numFmtId="0" fontId="11" fillId="4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0" fillId="0" borderId="2" xfId="0" applyBorder="1" applyProtection="1">
      <protection hidden="1"/>
    </xf>
    <xf numFmtId="0" fontId="3" fillId="0" borderId="3" xfId="0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7" xfId="0" applyBorder="1" applyProtection="1"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2" fillId="0" borderId="12" xfId="0" applyFont="1" applyBorder="1" applyAlignment="1" applyProtection="1">
      <alignment horizontal="right"/>
      <protection hidden="1"/>
    </xf>
    <xf numFmtId="0" fontId="3" fillId="0" borderId="1" xfId="0" applyFont="1" applyBorder="1" applyProtection="1">
      <protection hidden="1"/>
    </xf>
    <xf numFmtId="0" fontId="2" fillId="3" borderId="1" xfId="0" applyFon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0" borderId="6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5" fillId="0" borderId="0" xfId="0" applyFont="1" applyBorder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3" borderId="1" xfId="0" applyFill="1" applyBorder="1" applyAlignment="1" applyProtection="1">
      <alignment horizontal="right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14" fillId="0" borderId="0" xfId="0" applyFont="1" applyBorder="1" applyProtection="1">
      <protection hidden="1"/>
    </xf>
    <xf numFmtId="0" fontId="0" fillId="0" borderId="35" xfId="0" applyBorder="1" applyProtection="1">
      <protection hidden="1"/>
    </xf>
    <xf numFmtId="0" fontId="0" fillId="0" borderId="35" xfId="0" applyBorder="1" applyAlignment="1" applyProtection="1">
      <alignment horizontal="left"/>
      <protection hidden="1"/>
    </xf>
    <xf numFmtId="0" fontId="0" fillId="0" borderId="36" xfId="0" applyBorder="1" applyProtection="1"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0" fillId="4" borderId="0" xfId="0" applyFill="1" applyProtection="1"/>
    <xf numFmtId="0" fontId="9" fillId="4" borderId="0" xfId="0" applyFont="1" applyFill="1" applyProtection="1"/>
    <xf numFmtId="0" fontId="0" fillId="0" borderId="0" xfId="0" applyProtection="1"/>
    <xf numFmtId="0" fontId="0" fillId="0" borderId="34" xfId="0" applyBorder="1" applyProtection="1"/>
    <xf numFmtId="0" fontId="2" fillId="0" borderId="3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35" xfId="0" applyBorder="1" applyProtection="1"/>
    <xf numFmtId="0" fontId="5" fillId="0" borderId="0" xfId="0" applyFont="1" applyBorder="1" applyProtection="1"/>
    <xf numFmtId="0" fontId="0" fillId="0" borderId="0" xfId="0" applyBorder="1" applyProtection="1"/>
    <xf numFmtId="0" fontId="0" fillId="0" borderId="7" xfId="0" applyBorder="1" applyProtection="1"/>
    <xf numFmtId="0" fontId="3" fillId="0" borderId="0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0" fontId="3" fillId="0" borderId="3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/>
    </xf>
    <xf numFmtId="0" fontId="7" fillId="0" borderId="23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33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0" fillId="0" borderId="35" xfId="0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14" fillId="0" borderId="0" xfId="0" applyFont="1" applyBorder="1" applyProtection="1"/>
    <xf numFmtId="0" fontId="0" fillId="0" borderId="19" xfId="0" applyBorder="1" applyAlignment="1" applyProtection="1">
      <alignment horizontal="center"/>
    </xf>
    <xf numFmtId="0" fontId="3" fillId="0" borderId="28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protection hidden="1"/>
    </xf>
    <xf numFmtId="0" fontId="6" fillId="0" borderId="10" xfId="0" applyFont="1" applyBorder="1" applyAlignment="1" applyProtection="1">
      <protection hidden="1"/>
    </xf>
    <xf numFmtId="0" fontId="6" fillId="0" borderId="11" xfId="0" applyFont="1" applyBorder="1" applyAlignment="1" applyProtection="1">
      <protection hidden="1"/>
    </xf>
    <xf numFmtId="0" fontId="6" fillId="0" borderId="12" xfId="0" applyFont="1" applyBorder="1" applyAlignment="1" applyProtection="1">
      <protection hidden="1"/>
    </xf>
    <xf numFmtId="0" fontId="0" fillId="0" borderId="31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0" fillId="0" borderId="10" xfId="0" applyFont="1" applyBorder="1" applyAlignment="1" applyProtection="1">
      <alignment horizontal="center"/>
      <protection hidden="1"/>
    </xf>
    <xf numFmtId="0" fontId="0" fillId="0" borderId="12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left"/>
      <protection hidden="1"/>
    </xf>
    <xf numFmtId="0" fontId="6" fillId="0" borderId="11" xfId="0" applyFont="1" applyBorder="1" applyAlignment="1" applyProtection="1">
      <alignment horizontal="left"/>
      <protection hidden="1"/>
    </xf>
    <xf numFmtId="0" fontId="6" fillId="0" borderId="12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A3E92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Triglycerides Standard Curve: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21330475116579722"/>
          <c:y val="2.5577962940149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023578302712155"/>
                  <c:y val="-3.18354476523767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x"/>
            <c:errBarType val="both"/>
            <c:errValType val="cust"/>
            <c:noEndCap val="0"/>
            <c:plus>
              <c:numRef>
                <c:f>'Calculator (OD)'!$D$42:$D$46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'Calculator (OD)'!$D$42:$D$46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'Calculator (OD)'!$D$42:$D$46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'Calculator (OD)'!$D$42:$D$46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'Calculator (OD)'!$B$42:$B$46</c:f>
              <c:numCache>
                <c:formatCode>General</c:formatCode>
                <c:ptCount val="5"/>
                <c:pt idx="0">
                  <c:v>0.4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'Calculator (OD)'!$C$42:$C$46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754-4ADD-9F6F-2D90C14B6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62648"/>
        <c:axId val="884264616"/>
      </c:scatterChart>
      <c:valAx>
        <c:axId val="884262648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u="none" strike="noStrike" baseline="0">
                    <a:effectLst/>
                  </a:rPr>
                  <a:t>Triglyceride syandard (nmole) per well</a:t>
                </a:r>
                <a:r>
                  <a:rPr lang="en-US" sz="1100" b="0" i="0" u="none" strike="noStrike" baseline="0"/>
                  <a:t> 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0.28199190726159223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4616"/>
        <c:crosses val="autoZero"/>
        <c:crossBetween val="midCat"/>
      </c:valAx>
      <c:valAx>
        <c:axId val="8842646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OD (570) nm</a:t>
                </a:r>
              </a:p>
            </c:rich>
          </c:tx>
          <c:layout>
            <c:manualLayout>
              <c:xMode val="edge"/>
              <c:yMode val="edge"/>
              <c:x val="1.9444496074082336E-2"/>
              <c:y val="0.354082343128236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Triglycerides Standard Curve: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21330475116579722"/>
          <c:y val="2.5577962940149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66881032923187489"/>
                  <c:y val="-6.98569604226992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'Calculator (F)'!$D$42:$D$46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'Calculator (F)'!$D$42:$D$46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'Calculator (F)'!$B$42:$B$46</c:f>
              <c:numCache>
                <c:formatCode>General</c:formatCode>
                <c:ptCount val="5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</c:numCache>
            </c:numRef>
          </c:xVal>
          <c:yVal>
            <c:numRef>
              <c:f>'Calculator (F)'!$C$42:$C$46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15-497E-A2AC-82FC2028D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62648"/>
        <c:axId val="884264616"/>
      </c:scatterChart>
      <c:valAx>
        <c:axId val="884262648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u="none" strike="noStrike" baseline="0">
                    <a:effectLst/>
                  </a:rPr>
                  <a:t>Triglyceride syandard (nmole) per well</a:t>
                </a:r>
                <a:r>
                  <a:rPr lang="en-US" sz="1100" b="0" i="0" u="none" strike="noStrike" baseline="0"/>
                  <a:t> 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0.28199190726159223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4616"/>
        <c:crosses val="autoZero"/>
        <c:crossBetween val="midCat"/>
      </c:valAx>
      <c:valAx>
        <c:axId val="8842646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100"/>
                  <a:t>λ</a:t>
                </a:r>
                <a:r>
                  <a:rPr lang="en-US" sz="1100"/>
                  <a:t>ex = 535/ </a:t>
                </a:r>
                <a:r>
                  <a:rPr lang="el-GR" sz="1100"/>
                  <a:t>λ</a:t>
                </a:r>
                <a:r>
                  <a:rPr lang="en-US" sz="1100"/>
                  <a:t>em = 587 nm</a:t>
                </a:r>
              </a:p>
            </c:rich>
          </c:tx>
          <c:layout>
            <c:manualLayout>
              <c:xMode val="edge"/>
              <c:yMode val="edge"/>
              <c:x val="1.9444496074082336E-2"/>
              <c:y val="0.219073932587043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103910</xdr:colOff>
      <xdr:row>0</xdr:row>
      <xdr:rowOff>69273</xdr:rowOff>
    </xdr:from>
    <xdr:to>
      <xdr:col>2</xdr:col>
      <xdr:colOff>1555221</xdr:colOff>
      <xdr:row>5</xdr:row>
      <xdr:rowOff>156152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AC16CB-8017-4227-874E-E281A6615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135" y="69273"/>
          <a:ext cx="2051386" cy="119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103910</xdr:colOff>
      <xdr:row>0</xdr:row>
      <xdr:rowOff>69273</xdr:rowOff>
    </xdr:from>
    <xdr:to>
      <xdr:col>2</xdr:col>
      <xdr:colOff>1555221</xdr:colOff>
      <xdr:row>5</xdr:row>
      <xdr:rowOff>156152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89CB53-0BA8-451E-B590-1C7948015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135" y="69273"/>
          <a:ext cx="2051386" cy="119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</xdr:colOff>
      <xdr:row>50</xdr:row>
      <xdr:rowOff>58616</xdr:rowOff>
    </xdr:from>
    <xdr:to>
      <xdr:col>4</xdr:col>
      <xdr:colOff>349860</xdr:colOff>
      <xdr:row>64</xdr:row>
      <xdr:rowOff>175847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FCD15B-4EE3-43FA-A302-6E7985D31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65810</xdr:colOff>
      <xdr:row>0</xdr:row>
      <xdr:rowOff>2598</xdr:rowOff>
    </xdr:from>
    <xdr:to>
      <xdr:col>2</xdr:col>
      <xdr:colOff>144788</xdr:colOff>
      <xdr:row>5</xdr:row>
      <xdr:rowOff>165677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2820DF-B9E8-441E-8CD4-543F5127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60" y="2598"/>
          <a:ext cx="2012553" cy="119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</xdr:colOff>
      <xdr:row>50</xdr:row>
      <xdr:rowOff>58616</xdr:rowOff>
    </xdr:from>
    <xdr:to>
      <xdr:col>4</xdr:col>
      <xdr:colOff>349860</xdr:colOff>
      <xdr:row>64</xdr:row>
      <xdr:rowOff>175847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62E38E-8E9D-4D0B-93A7-B8F8534ED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65810</xdr:colOff>
      <xdr:row>0</xdr:row>
      <xdr:rowOff>2598</xdr:rowOff>
    </xdr:from>
    <xdr:to>
      <xdr:col>2</xdr:col>
      <xdr:colOff>144788</xdr:colOff>
      <xdr:row>5</xdr:row>
      <xdr:rowOff>165677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A7D22C-30BC-4F5B-B0EB-6ED93B291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60" y="2598"/>
          <a:ext cx="2012553" cy="119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801D1-E928-4477-AECD-70000B0AD0E1}">
  <sheetPr>
    <pageSetUpPr fitToPage="1"/>
  </sheetPr>
  <dimension ref="A1:J58"/>
  <sheetViews>
    <sheetView tabSelected="1" zoomScale="80" zoomScaleNormal="80" workbookViewId="0">
      <selection activeCell="F30" sqref="F30"/>
    </sheetView>
  </sheetViews>
  <sheetFormatPr defaultColWidth="9" defaultRowHeight="14.4" x14ac:dyDescent="0.3"/>
  <cols>
    <col min="1" max="1" width="4.109375" style="3" customWidth="1"/>
    <col min="2" max="2" width="9" style="3"/>
    <col min="3" max="3" width="46" style="3" customWidth="1"/>
    <col min="4" max="5" width="42.88671875" style="3" customWidth="1"/>
    <col min="6" max="6" width="42" style="3" customWidth="1"/>
    <col min="7" max="7" width="43.33203125" style="3" customWidth="1"/>
    <col min="8" max="8" width="29.5546875" style="3" customWidth="1"/>
    <col min="9" max="9" width="6.33203125" style="3" customWidth="1"/>
    <col min="10" max="16384" width="9" style="3"/>
  </cols>
  <sheetData>
    <row r="1" spans="1:10" x14ac:dyDescent="0.3">
      <c r="A1" s="57"/>
      <c r="B1" s="57"/>
      <c r="C1" s="57"/>
      <c r="D1" s="57"/>
      <c r="E1" s="57"/>
      <c r="F1" s="57"/>
      <c r="G1" s="57"/>
      <c r="H1" s="57"/>
      <c r="I1" s="57"/>
    </row>
    <row r="2" spans="1:10" ht="21" x14ac:dyDescent="0.4">
      <c r="A2" s="57"/>
      <c r="B2" s="57"/>
      <c r="C2" s="57"/>
      <c r="D2" s="58" t="s">
        <v>54</v>
      </c>
      <c r="E2" s="57"/>
      <c r="F2" s="58" t="s">
        <v>57</v>
      </c>
      <c r="G2" s="57"/>
      <c r="H2" s="57"/>
      <c r="I2" s="57"/>
    </row>
    <row r="3" spans="1:10" ht="21" x14ac:dyDescent="0.4">
      <c r="A3" s="57"/>
      <c r="B3" s="57"/>
      <c r="C3" s="57"/>
      <c r="D3" s="57"/>
      <c r="E3" s="57"/>
      <c r="F3" s="57"/>
      <c r="G3" s="57"/>
      <c r="H3" s="58"/>
      <c r="I3" s="58"/>
    </row>
    <row r="4" spans="1:10" x14ac:dyDescent="0.3">
      <c r="A4" s="57"/>
      <c r="B4" s="57"/>
      <c r="C4" s="57"/>
      <c r="D4" s="57"/>
      <c r="E4" s="57"/>
      <c r="F4" s="57"/>
      <c r="G4" s="57"/>
      <c r="H4" s="57"/>
      <c r="I4" s="57"/>
    </row>
    <row r="5" spans="1:10" x14ac:dyDescent="0.3">
      <c r="A5" s="57"/>
      <c r="B5" s="57"/>
      <c r="C5" s="57"/>
      <c r="D5" s="57"/>
      <c r="E5" s="57"/>
      <c r="F5" s="57"/>
      <c r="G5" s="57"/>
      <c r="H5" s="57"/>
      <c r="I5" s="57"/>
    </row>
    <row r="6" spans="1:10" x14ac:dyDescent="0.3">
      <c r="A6" s="57"/>
      <c r="B6" s="57"/>
      <c r="C6" s="57"/>
      <c r="D6" s="57"/>
      <c r="E6" s="57"/>
      <c r="F6" s="57"/>
      <c r="G6" s="57"/>
      <c r="H6" s="57"/>
      <c r="I6" s="57"/>
    </row>
    <row r="7" spans="1:10" x14ac:dyDescent="0.3">
      <c r="A7" s="57"/>
      <c r="B7" s="57"/>
      <c r="C7" s="57"/>
      <c r="D7" s="57"/>
      <c r="E7" s="57"/>
      <c r="F7" s="57"/>
      <c r="G7" s="57"/>
      <c r="H7" s="57"/>
      <c r="I7" s="57"/>
    </row>
    <row r="8" spans="1:10" ht="15" thickBot="1" x14ac:dyDescent="0.35">
      <c r="A8" s="59"/>
      <c r="B8" s="59"/>
      <c r="C8" s="59"/>
      <c r="D8" s="59"/>
      <c r="E8" s="59"/>
      <c r="F8" s="59"/>
      <c r="G8" s="59"/>
      <c r="H8" s="59"/>
      <c r="I8" s="59"/>
    </row>
    <row r="9" spans="1:10" ht="15.6" x14ac:dyDescent="0.3">
      <c r="A9" s="59"/>
      <c r="B9" s="60"/>
      <c r="C9" s="61"/>
      <c r="D9" s="62"/>
      <c r="E9" s="62"/>
      <c r="F9" s="62"/>
      <c r="G9" s="62"/>
      <c r="H9" s="62"/>
      <c r="I9" s="63"/>
      <c r="J9" s="36"/>
    </row>
    <row r="10" spans="1:10" x14ac:dyDescent="0.3">
      <c r="A10" s="59"/>
      <c r="B10" s="64"/>
      <c r="C10" s="65" t="s">
        <v>0</v>
      </c>
      <c r="D10" s="65"/>
      <c r="E10" s="39"/>
      <c r="F10" s="65"/>
      <c r="G10" s="65"/>
      <c r="H10" s="66"/>
      <c r="I10" s="67"/>
      <c r="J10" s="36"/>
    </row>
    <row r="11" spans="1:10" ht="15" thickBot="1" x14ac:dyDescent="0.35">
      <c r="A11" s="59"/>
      <c r="B11" s="64"/>
      <c r="C11" s="65"/>
      <c r="D11" s="65"/>
      <c r="E11" s="65"/>
      <c r="F11" s="65"/>
      <c r="G11" s="65"/>
      <c r="H11" s="66"/>
      <c r="I11" s="67"/>
      <c r="J11" s="36"/>
    </row>
    <row r="12" spans="1:10" ht="16.2" thickBot="1" x14ac:dyDescent="0.35">
      <c r="A12" s="59"/>
      <c r="B12" s="64"/>
      <c r="C12" s="97" t="s">
        <v>1</v>
      </c>
      <c r="D12" s="98"/>
      <c r="E12" s="65"/>
      <c r="F12" s="68"/>
      <c r="G12" s="89" t="s">
        <v>45</v>
      </c>
      <c r="H12" s="66"/>
      <c r="I12" s="67"/>
      <c r="J12" s="36"/>
    </row>
    <row r="13" spans="1:10" ht="15.6" x14ac:dyDescent="0.3">
      <c r="A13" s="59"/>
      <c r="B13" s="64"/>
      <c r="C13" s="69" t="s">
        <v>22</v>
      </c>
      <c r="D13" s="70" t="s">
        <v>2</v>
      </c>
      <c r="E13" s="71" t="s">
        <v>55</v>
      </c>
      <c r="F13" s="72" t="s">
        <v>22</v>
      </c>
      <c r="G13" s="73" t="s">
        <v>56</v>
      </c>
      <c r="H13" s="74" t="s">
        <v>37</v>
      </c>
      <c r="I13" s="67"/>
      <c r="J13" s="36"/>
    </row>
    <row r="14" spans="1:10" ht="15.6" x14ac:dyDescent="0.3">
      <c r="A14" s="59"/>
      <c r="B14" s="64"/>
      <c r="C14" s="75">
        <v>50</v>
      </c>
      <c r="D14" s="76">
        <v>0</v>
      </c>
      <c r="E14" s="77">
        <v>2</v>
      </c>
      <c r="F14" s="78">
        <v>46</v>
      </c>
      <c r="G14" s="79">
        <v>2</v>
      </c>
      <c r="H14" s="76">
        <v>2</v>
      </c>
      <c r="I14" s="67"/>
      <c r="J14" s="36"/>
    </row>
    <row r="15" spans="1:10" ht="15.6" x14ac:dyDescent="0.3">
      <c r="A15" s="59"/>
      <c r="B15" s="64"/>
      <c r="C15" s="80">
        <v>48</v>
      </c>
      <c r="D15" s="76">
        <v>2</v>
      </c>
      <c r="E15" s="77">
        <v>2</v>
      </c>
      <c r="F15" s="78">
        <v>46</v>
      </c>
      <c r="G15" s="79">
        <v>2</v>
      </c>
      <c r="H15" s="76">
        <v>2</v>
      </c>
      <c r="I15" s="67"/>
      <c r="J15" s="36"/>
    </row>
    <row r="16" spans="1:10" ht="15.6" x14ac:dyDescent="0.3">
      <c r="A16" s="59"/>
      <c r="B16" s="64"/>
      <c r="C16" s="80">
        <v>40</v>
      </c>
      <c r="D16" s="76">
        <v>10</v>
      </c>
      <c r="E16" s="77">
        <v>2</v>
      </c>
      <c r="F16" s="78">
        <v>46</v>
      </c>
      <c r="G16" s="79">
        <v>2</v>
      </c>
      <c r="H16" s="76">
        <v>2</v>
      </c>
      <c r="I16" s="67"/>
      <c r="J16" s="36"/>
    </row>
    <row r="17" spans="1:10" ht="15.6" x14ac:dyDescent="0.3">
      <c r="A17" s="59"/>
      <c r="B17" s="64"/>
      <c r="C17" s="80">
        <v>30</v>
      </c>
      <c r="D17" s="76">
        <v>20</v>
      </c>
      <c r="E17" s="77">
        <v>2</v>
      </c>
      <c r="F17" s="78">
        <v>46</v>
      </c>
      <c r="G17" s="79">
        <v>2</v>
      </c>
      <c r="H17" s="76">
        <v>2</v>
      </c>
      <c r="I17" s="67"/>
      <c r="J17" s="36"/>
    </row>
    <row r="18" spans="1:10" ht="15.6" x14ac:dyDescent="0.3">
      <c r="A18" s="59"/>
      <c r="B18" s="64"/>
      <c r="C18" s="80">
        <v>20</v>
      </c>
      <c r="D18" s="76">
        <v>30</v>
      </c>
      <c r="E18" s="77">
        <v>2</v>
      </c>
      <c r="F18" s="78">
        <v>46</v>
      </c>
      <c r="G18" s="79">
        <v>2</v>
      </c>
      <c r="H18" s="76">
        <v>2</v>
      </c>
      <c r="I18" s="67"/>
      <c r="J18" s="36"/>
    </row>
    <row r="19" spans="1:10" ht="16.2" thickBot="1" x14ac:dyDescent="0.35">
      <c r="A19" s="59"/>
      <c r="B19" s="64"/>
      <c r="C19" s="81">
        <v>10</v>
      </c>
      <c r="D19" s="82">
        <v>40</v>
      </c>
      <c r="E19" s="77">
        <v>2</v>
      </c>
      <c r="F19" s="83">
        <v>46</v>
      </c>
      <c r="G19" s="84">
        <v>2</v>
      </c>
      <c r="H19" s="82">
        <v>2</v>
      </c>
      <c r="I19" s="67"/>
      <c r="J19" s="36"/>
    </row>
    <row r="20" spans="1:10" x14ac:dyDescent="0.3">
      <c r="A20" s="59"/>
      <c r="B20" s="64"/>
      <c r="C20" s="66"/>
      <c r="D20" s="66"/>
      <c r="E20" s="66"/>
      <c r="F20" s="66"/>
      <c r="G20" s="66"/>
      <c r="H20" s="66"/>
      <c r="I20" s="67"/>
      <c r="J20" s="36"/>
    </row>
    <row r="21" spans="1:10" x14ac:dyDescent="0.3">
      <c r="A21" s="59"/>
      <c r="B21" s="85">
        <v>1</v>
      </c>
      <c r="C21" s="66" t="s">
        <v>23</v>
      </c>
      <c r="D21" s="66"/>
      <c r="E21" s="66"/>
      <c r="F21" s="66"/>
      <c r="G21" s="66"/>
      <c r="H21" s="66"/>
      <c r="I21" s="67"/>
      <c r="J21" s="36"/>
    </row>
    <row r="22" spans="1:10" ht="15.6" x14ac:dyDescent="0.3">
      <c r="A22" s="59"/>
      <c r="B22" s="85"/>
      <c r="C22" s="66"/>
      <c r="D22" s="66"/>
      <c r="E22" s="66"/>
      <c r="F22" s="66"/>
      <c r="G22" s="66"/>
      <c r="H22" s="86"/>
      <c r="I22" s="87"/>
      <c r="J22" s="36"/>
    </row>
    <row r="23" spans="1:10" ht="16.2" thickBot="1" x14ac:dyDescent="0.35">
      <c r="A23" s="59"/>
      <c r="B23" s="85">
        <v>2</v>
      </c>
      <c r="C23" s="88" t="s">
        <v>62</v>
      </c>
      <c r="D23" s="66"/>
      <c r="E23" s="66"/>
      <c r="F23" s="66"/>
      <c r="G23" s="36"/>
      <c r="H23" s="86"/>
      <c r="I23" s="87"/>
      <c r="J23" s="36"/>
    </row>
    <row r="24" spans="1:10" ht="16.2" thickBot="1" x14ac:dyDescent="0.35">
      <c r="A24" s="59"/>
      <c r="B24" s="85"/>
      <c r="C24" s="88" t="s">
        <v>65</v>
      </c>
      <c r="D24" s="66"/>
      <c r="E24" s="66"/>
      <c r="F24" s="66"/>
      <c r="G24" s="89" t="s">
        <v>43</v>
      </c>
      <c r="H24" s="86"/>
      <c r="I24" s="87"/>
      <c r="J24" s="36"/>
    </row>
    <row r="25" spans="1:10" ht="15.6" x14ac:dyDescent="0.3">
      <c r="A25" s="59"/>
      <c r="B25" s="85"/>
      <c r="C25" s="66"/>
      <c r="D25" s="66"/>
      <c r="E25" s="66"/>
      <c r="F25" s="66"/>
      <c r="G25" s="90" t="s">
        <v>3</v>
      </c>
      <c r="H25" s="66"/>
      <c r="I25" s="87"/>
      <c r="J25" s="36"/>
    </row>
    <row r="26" spans="1:10" ht="15.6" x14ac:dyDescent="0.3">
      <c r="B26" s="54">
        <v>3</v>
      </c>
      <c r="C26" s="36" t="s">
        <v>66</v>
      </c>
      <c r="D26" s="36"/>
      <c r="E26" s="7" t="s">
        <v>4</v>
      </c>
      <c r="F26" s="6" t="s">
        <v>22</v>
      </c>
      <c r="G26" s="56" t="s">
        <v>56</v>
      </c>
      <c r="H26" s="7" t="s">
        <v>72</v>
      </c>
      <c r="I26" s="22"/>
      <c r="J26" s="36"/>
    </row>
    <row r="27" spans="1:10" x14ac:dyDescent="0.3">
      <c r="B27" s="54"/>
      <c r="C27" s="36" t="s">
        <v>46</v>
      </c>
      <c r="D27" s="36"/>
      <c r="E27" s="13"/>
      <c r="F27" s="10">
        <f>E27*46</f>
        <v>0</v>
      </c>
      <c r="G27" s="10">
        <f>E27*2</f>
        <v>0</v>
      </c>
      <c r="H27" s="10">
        <f>E27*2</f>
        <v>0</v>
      </c>
      <c r="I27" s="22"/>
      <c r="J27" s="36"/>
    </row>
    <row r="28" spans="1:10" x14ac:dyDescent="0.3">
      <c r="B28" s="54"/>
      <c r="C28" s="36"/>
      <c r="D28" s="36"/>
      <c r="E28" s="36"/>
      <c r="F28" s="36"/>
      <c r="G28" s="36"/>
      <c r="H28" s="36"/>
      <c r="I28" s="42"/>
      <c r="J28" s="36"/>
    </row>
    <row r="29" spans="1:10" x14ac:dyDescent="0.3">
      <c r="B29" s="54">
        <v>4</v>
      </c>
      <c r="C29" s="36" t="s">
        <v>67</v>
      </c>
      <c r="D29" s="36"/>
      <c r="E29" s="36"/>
      <c r="F29" s="36"/>
      <c r="G29" s="36"/>
      <c r="H29" s="36"/>
      <c r="I29" s="22"/>
    </row>
    <row r="30" spans="1:10" x14ac:dyDescent="0.3">
      <c r="B30" s="54"/>
      <c r="C30" s="52" t="s">
        <v>68</v>
      </c>
      <c r="D30" s="36"/>
      <c r="E30" s="36"/>
      <c r="F30" s="36"/>
      <c r="G30" s="36"/>
      <c r="H30" s="36"/>
      <c r="I30" s="22"/>
      <c r="J30" s="36"/>
    </row>
    <row r="31" spans="1:10" x14ac:dyDescent="0.3">
      <c r="B31" s="54"/>
      <c r="C31" s="52"/>
      <c r="D31" s="36"/>
      <c r="E31" s="36"/>
      <c r="F31" s="36"/>
      <c r="G31" s="36"/>
      <c r="H31" s="36"/>
      <c r="I31" s="22"/>
      <c r="J31" s="36"/>
    </row>
    <row r="32" spans="1:10" x14ac:dyDescent="0.3">
      <c r="B32" s="54">
        <v>5</v>
      </c>
      <c r="C32" s="52" t="s">
        <v>39</v>
      </c>
      <c r="D32" s="36"/>
      <c r="E32" s="36"/>
      <c r="F32" s="36"/>
      <c r="G32" s="36"/>
      <c r="H32" s="36"/>
      <c r="I32" s="22"/>
      <c r="J32" s="36"/>
    </row>
    <row r="33" spans="2:10" x14ac:dyDescent="0.3">
      <c r="B33" s="54"/>
      <c r="C33" s="36" t="s">
        <v>5</v>
      </c>
      <c r="D33" s="36"/>
      <c r="E33" s="36"/>
      <c r="F33" s="36"/>
      <c r="G33" s="36"/>
      <c r="H33" s="36"/>
      <c r="I33" s="22"/>
      <c r="J33" s="36"/>
    </row>
    <row r="34" spans="2:10" x14ac:dyDescent="0.3">
      <c r="B34" s="54"/>
      <c r="C34" s="36" t="s">
        <v>42</v>
      </c>
      <c r="D34" s="36"/>
      <c r="E34" s="36"/>
      <c r="F34" s="36"/>
      <c r="G34" s="36"/>
      <c r="H34" s="36"/>
      <c r="I34" s="22"/>
      <c r="J34" s="36"/>
    </row>
    <row r="35" spans="2:10" x14ac:dyDescent="0.3">
      <c r="B35" s="54"/>
      <c r="C35" s="36"/>
      <c r="D35" s="36"/>
      <c r="E35" s="36"/>
      <c r="F35" s="36"/>
      <c r="G35" s="36"/>
      <c r="H35" s="36"/>
      <c r="I35" s="22"/>
      <c r="J35" s="36"/>
    </row>
    <row r="36" spans="2:10" x14ac:dyDescent="0.3">
      <c r="B36" s="54">
        <v>6</v>
      </c>
      <c r="C36" s="52" t="s">
        <v>69</v>
      </c>
      <c r="D36" s="36"/>
      <c r="E36" s="36"/>
      <c r="F36" s="36"/>
      <c r="G36" s="36"/>
      <c r="H36" s="36"/>
      <c r="I36" s="22"/>
      <c r="J36" s="36"/>
    </row>
    <row r="37" spans="2:10" x14ac:dyDescent="0.3">
      <c r="B37" s="54"/>
      <c r="C37" s="52" t="s">
        <v>97</v>
      </c>
      <c r="D37" s="36"/>
      <c r="E37" s="36"/>
      <c r="F37" s="36"/>
      <c r="G37" s="36"/>
      <c r="H37" s="36"/>
      <c r="I37" s="22"/>
      <c r="J37" s="36"/>
    </row>
    <row r="38" spans="2:10" x14ac:dyDescent="0.3">
      <c r="B38" s="54"/>
      <c r="C38" s="36"/>
      <c r="D38" s="36"/>
      <c r="E38" s="36"/>
      <c r="F38" s="36"/>
      <c r="G38" s="36"/>
      <c r="H38" s="36"/>
      <c r="I38" s="22"/>
      <c r="J38" s="36"/>
    </row>
    <row r="39" spans="2:10" x14ac:dyDescent="0.3">
      <c r="B39" s="54">
        <v>7</v>
      </c>
      <c r="C39" s="52" t="s">
        <v>70</v>
      </c>
      <c r="D39" s="36"/>
      <c r="E39" s="36"/>
      <c r="F39" s="36"/>
      <c r="G39" s="36"/>
      <c r="H39" s="36"/>
      <c r="I39" s="43"/>
      <c r="J39" s="36"/>
    </row>
    <row r="40" spans="2:10" x14ac:dyDescent="0.3">
      <c r="B40" s="54"/>
      <c r="C40" s="52"/>
      <c r="D40" s="36"/>
      <c r="E40" s="36"/>
      <c r="F40" s="36"/>
      <c r="G40" s="36"/>
      <c r="H40" s="36"/>
      <c r="I40" s="43"/>
      <c r="J40" s="36"/>
    </row>
    <row r="41" spans="2:10" x14ac:dyDescent="0.3">
      <c r="B41" s="54">
        <v>8</v>
      </c>
      <c r="C41" s="36" t="s">
        <v>82</v>
      </c>
      <c r="D41" s="36"/>
      <c r="E41" s="36"/>
      <c r="F41" s="36"/>
      <c r="G41" s="36"/>
      <c r="H41" s="36"/>
      <c r="I41" s="43"/>
      <c r="J41" s="36"/>
    </row>
    <row r="42" spans="2:10" x14ac:dyDescent="0.3">
      <c r="B42" s="54"/>
      <c r="C42" s="36" t="s">
        <v>71</v>
      </c>
      <c r="D42" s="36"/>
      <c r="E42" s="36"/>
      <c r="F42" s="36"/>
      <c r="G42" s="36"/>
      <c r="H42" s="36"/>
      <c r="I42" s="43"/>
      <c r="J42" s="36"/>
    </row>
    <row r="43" spans="2:10" x14ac:dyDescent="0.3">
      <c r="B43" s="54"/>
      <c r="C43" s="36"/>
      <c r="D43" s="36"/>
      <c r="E43" s="36"/>
      <c r="F43" s="36"/>
      <c r="G43" s="36"/>
      <c r="H43" s="36"/>
      <c r="I43" s="43"/>
      <c r="J43" s="36"/>
    </row>
    <row r="44" spans="2:10" x14ac:dyDescent="0.3">
      <c r="B44" s="54">
        <v>9</v>
      </c>
      <c r="C44" s="52" t="s">
        <v>83</v>
      </c>
      <c r="D44" s="36"/>
      <c r="E44" s="36"/>
      <c r="F44" s="36"/>
      <c r="G44" s="36"/>
      <c r="H44" s="36"/>
      <c r="I44" s="43"/>
      <c r="J44" s="36"/>
    </row>
    <row r="45" spans="2:10" x14ac:dyDescent="0.3">
      <c r="B45" s="54"/>
      <c r="C45" s="52"/>
      <c r="D45" s="36"/>
      <c r="E45" s="36"/>
      <c r="F45" s="36"/>
      <c r="G45" s="36"/>
      <c r="H45" s="36"/>
      <c r="I45" s="43"/>
      <c r="J45" s="36"/>
    </row>
    <row r="46" spans="2:10" x14ac:dyDescent="0.3">
      <c r="B46" s="54">
        <v>10</v>
      </c>
      <c r="C46" s="36" t="s">
        <v>84</v>
      </c>
      <c r="D46" s="36"/>
      <c r="E46" s="36"/>
      <c r="F46" s="36"/>
      <c r="G46" s="36"/>
      <c r="H46" s="36"/>
      <c r="I46" s="43"/>
      <c r="J46" s="36"/>
    </row>
    <row r="47" spans="2:10" x14ac:dyDescent="0.3">
      <c r="B47" s="54"/>
      <c r="C47" s="36" t="s">
        <v>85</v>
      </c>
      <c r="D47" s="36"/>
      <c r="E47" s="36"/>
      <c r="F47" s="36"/>
      <c r="G47" s="36"/>
      <c r="H47" s="36"/>
      <c r="I47" s="43"/>
      <c r="J47" s="36"/>
    </row>
    <row r="48" spans="2:10" x14ac:dyDescent="0.3">
      <c r="B48" s="54"/>
      <c r="C48" s="36"/>
      <c r="D48" s="36"/>
      <c r="E48" s="36"/>
      <c r="F48" s="36"/>
      <c r="G48" s="36"/>
      <c r="H48" s="36"/>
      <c r="I48" s="22"/>
      <c r="J48" s="36"/>
    </row>
    <row r="49" spans="2:10" x14ac:dyDescent="0.3">
      <c r="B49" s="54">
        <v>11</v>
      </c>
      <c r="C49" s="52" t="s">
        <v>86</v>
      </c>
      <c r="D49" s="36"/>
      <c r="E49" s="36"/>
      <c r="F49" s="36"/>
      <c r="G49" s="36"/>
      <c r="H49" s="36"/>
      <c r="I49" s="22"/>
      <c r="J49" s="36"/>
    </row>
    <row r="50" spans="2:10" ht="15" customHeight="1" x14ac:dyDescent="0.3">
      <c r="B50" s="53"/>
      <c r="C50" s="36"/>
      <c r="D50" s="36"/>
      <c r="E50" s="36"/>
      <c r="F50" s="36"/>
      <c r="G50" s="36"/>
      <c r="H50" s="37"/>
      <c r="I50" s="41"/>
      <c r="J50" s="36"/>
    </row>
    <row r="51" spans="2:10" ht="15" customHeight="1" x14ac:dyDescent="0.3">
      <c r="B51" s="54">
        <v>12</v>
      </c>
      <c r="C51" s="36" t="s">
        <v>87</v>
      </c>
      <c r="D51" s="36"/>
      <c r="E51" s="36"/>
      <c r="F51" s="36"/>
      <c r="G51" s="36"/>
      <c r="H51" s="37"/>
      <c r="I51" s="41"/>
      <c r="J51" s="36"/>
    </row>
    <row r="52" spans="2:10" ht="15" customHeight="1" x14ac:dyDescent="0.3">
      <c r="B52" s="54"/>
      <c r="C52" s="36"/>
      <c r="D52" s="36"/>
      <c r="E52" s="36"/>
      <c r="F52" s="36"/>
      <c r="G52" s="36"/>
      <c r="H52" s="37"/>
      <c r="I52" s="41"/>
      <c r="J52" s="36"/>
    </row>
    <row r="53" spans="2:10" ht="15" customHeight="1" x14ac:dyDescent="0.3">
      <c r="B53" s="54">
        <v>13</v>
      </c>
      <c r="C53" s="52" t="s">
        <v>88</v>
      </c>
      <c r="D53" s="36"/>
      <c r="E53" s="36"/>
      <c r="F53" s="36"/>
      <c r="G53" s="36"/>
      <c r="H53" s="37"/>
      <c r="I53" s="41"/>
      <c r="J53" s="36"/>
    </row>
    <row r="54" spans="2:10" ht="15.6" x14ac:dyDescent="0.3">
      <c r="B54" s="53"/>
      <c r="C54" s="36"/>
      <c r="D54" s="36"/>
      <c r="E54" s="36"/>
      <c r="F54" s="36"/>
      <c r="G54" s="36"/>
      <c r="H54" s="37"/>
      <c r="I54" s="41"/>
      <c r="J54" s="36"/>
    </row>
    <row r="55" spans="2:10" ht="15.6" x14ac:dyDescent="0.3">
      <c r="B55" s="54">
        <v>14</v>
      </c>
      <c r="C55" s="36" t="s">
        <v>89</v>
      </c>
      <c r="D55" s="36"/>
      <c r="E55" s="36"/>
      <c r="F55" s="36"/>
      <c r="G55" s="36"/>
      <c r="H55" s="37"/>
      <c r="I55" s="41"/>
    </row>
    <row r="56" spans="2:10" ht="15.6" x14ac:dyDescent="0.3">
      <c r="B56" s="53"/>
      <c r="C56" s="36"/>
      <c r="D56" s="36"/>
      <c r="E56" s="36"/>
      <c r="F56" s="36"/>
      <c r="G56" s="36"/>
      <c r="H56" s="37"/>
      <c r="I56" s="41"/>
    </row>
    <row r="57" spans="2:10" x14ac:dyDescent="0.3">
      <c r="B57" s="53"/>
      <c r="C57" s="36" t="s">
        <v>6</v>
      </c>
      <c r="D57" s="36"/>
      <c r="E57" s="36"/>
      <c r="F57" s="36"/>
      <c r="G57" s="36"/>
      <c r="H57" s="36"/>
      <c r="I57" s="22"/>
    </row>
    <row r="58" spans="2:10" ht="15" thickBot="1" x14ac:dyDescent="0.35">
      <c r="B58" s="55"/>
      <c r="C58" s="31"/>
      <c r="D58" s="31"/>
      <c r="E58" s="31"/>
      <c r="F58" s="31"/>
      <c r="G58" s="31"/>
      <c r="H58" s="31"/>
      <c r="I58" s="32"/>
    </row>
  </sheetData>
  <sheetProtection algorithmName="SHA-512" hashValue="wE/Oq3SEIN+2WBTEWpyi6wV77fVJ4QCrujGjXytuoULLr9e8AYP5bHJRjCpn9UlpN18TaqG91ywDwU0OKsjfFg==" saltValue="ZOvmv2NXmHA1kaX/JVcyog==" spinCount="100000" sheet="1" objects="1" scenarios="1"/>
  <mergeCells count="1">
    <mergeCell ref="C12:D12"/>
  </mergeCells>
  <pageMargins left="0.7" right="0.7" top="0.75" bottom="0.75" header="0.3" footer="0.3"/>
  <pageSetup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9CF5-EE13-4E40-8F93-DEEC0369800D}">
  <sheetPr>
    <pageSetUpPr fitToPage="1"/>
  </sheetPr>
  <dimension ref="A1:J58"/>
  <sheetViews>
    <sheetView topLeftCell="A19" zoomScale="80" zoomScaleNormal="80" workbookViewId="0">
      <selection activeCell="E33" sqref="E33"/>
    </sheetView>
  </sheetViews>
  <sheetFormatPr defaultColWidth="9" defaultRowHeight="14.4" x14ac:dyDescent="0.3"/>
  <cols>
    <col min="1" max="1" width="4.109375" style="3" customWidth="1"/>
    <col min="2" max="2" width="9" style="3"/>
    <col min="3" max="3" width="46" style="3" customWidth="1"/>
    <col min="4" max="5" width="42.88671875" style="3" customWidth="1"/>
    <col min="6" max="6" width="42" style="3" customWidth="1"/>
    <col min="7" max="7" width="43.33203125" style="3" customWidth="1"/>
    <col min="8" max="8" width="29.5546875" style="3" customWidth="1"/>
    <col min="9" max="9" width="6.33203125" style="3" customWidth="1"/>
    <col min="10" max="16384" width="9" style="3"/>
  </cols>
  <sheetData>
    <row r="1" spans="1:10" x14ac:dyDescent="0.3">
      <c r="A1" s="57"/>
      <c r="B1" s="57"/>
      <c r="C1" s="57"/>
      <c r="D1" s="57"/>
      <c r="E1" s="57"/>
      <c r="F1" s="57"/>
      <c r="G1" s="57"/>
      <c r="H1" s="57"/>
      <c r="I1" s="57"/>
    </row>
    <row r="2" spans="1:10" ht="21" x14ac:dyDescent="0.4">
      <c r="A2" s="57"/>
      <c r="B2" s="57"/>
      <c r="C2" s="57"/>
      <c r="D2" s="58" t="s">
        <v>54</v>
      </c>
      <c r="E2" s="57"/>
      <c r="F2" s="58" t="s">
        <v>58</v>
      </c>
      <c r="G2" s="57"/>
      <c r="H2" s="57"/>
      <c r="I2" s="57"/>
    </row>
    <row r="3" spans="1:10" ht="21" x14ac:dyDescent="0.4">
      <c r="A3" s="57"/>
      <c r="B3" s="57"/>
      <c r="C3" s="57"/>
      <c r="D3" s="57"/>
      <c r="E3" s="57"/>
      <c r="F3" s="57"/>
      <c r="G3" s="57"/>
      <c r="H3" s="58"/>
      <c r="I3" s="58"/>
    </row>
    <row r="4" spans="1:10" x14ac:dyDescent="0.3">
      <c r="A4" s="57"/>
      <c r="B4" s="57"/>
      <c r="C4" s="57"/>
      <c r="D4" s="57"/>
      <c r="E4" s="57"/>
      <c r="F4" s="57"/>
      <c r="G4" s="57"/>
      <c r="H4" s="57"/>
      <c r="I4" s="57"/>
    </row>
    <row r="5" spans="1:10" x14ac:dyDescent="0.3">
      <c r="A5" s="57"/>
      <c r="B5" s="57"/>
      <c r="C5" s="57"/>
      <c r="D5" s="57"/>
      <c r="E5" s="57"/>
      <c r="F5" s="57"/>
      <c r="G5" s="57"/>
      <c r="H5" s="57"/>
      <c r="I5" s="57"/>
    </row>
    <row r="6" spans="1:10" x14ac:dyDescent="0.3">
      <c r="A6" s="57"/>
      <c r="B6" s="57"/>
      <c r="C6" s="57"/>
      <c r="D6" s="57"/>
      <c r="E6" s="57"/>
      <c r="F6" s="57"/>
      <c r="G6" s="57"/>
      <c r="H6" s="57"/>
      <c r="I6" s="57"/>
    </row>
    <row r="7" spans="1:10" x14ac:dyDescent="0.3">
      <c r="A7" s="57"/>
      <c r="B7" s="57"/>
      <c r="C7" s="57"/>
      <c r="D7" s="57"/>
      <c r="E7" s="57"/>
      <c r="F7" s="57"/>
      <c r="G7" s="57"/>
      <c r="H7" s="57"/>
      <c r="I7" s="57"/>
    </row>
    <row r="8" spans="1:10" ht="15" thickBot="1" x14ac:dyDescent="0.35">
      <c r="A8" s="59"/>
      <c r="B8" s="59"/>
      <c r="C8" s="59"/>
      <c r="D8" s="59"/>
      <c r="E8" s="59"/>
      <c r="F8" s="59"/>
      <c r="G8" s="59"/>
      <c r="H8" s="59"/>
      <c r="I8" s="59"/>
    </row>
    <row r="9" spans="1:10" ht="15.6" x14ac:dyDescent="0.3">
      <c r="A9" s="59"/>
      <c r="B9" s="60"/>
      <c r="C9" s="61"/>
      <c r="D9" s="62"/>
      <c r="E9" s="62"/>
      <c r="F9" s="62"/>
      <c r="G9" s="62"/>
      <c r="H9" s="62"/>
      <c r="I9" s="63"/>
      <c r="J9" s="36"/>
    </row>
    <row r="10" spans="1:10" x14ac:dyDescent="0.3">
      <c r="A10" s="59"/>
      <c r="B10" s="64"/>
      <c r="C10" s="65" t="s">
        <v>0</v>
      </c>
      <c r="D10" s="65"/>
      <c r="E10" s="39"/>
      <c r="F10" s="65"/>
      <c r="G10" s="65"/>
      <c r="H10" s="66"/>
      <c r="I10" s="67"/>
      <c r="J10" s="36"/>
    </row>
    <row r="11" spans="1:10" ht="15" thickBot="1" x14ac:dyDescent="0.35">
      <c r="A11" s="59"/>
      <c r="B11" s="64"/>
      <c r="C11" s="65"/>
      <c r="D11" s="65"/>
      <c r="E11" s="65"/>
      <c r="F11" s="65"/>
      <c r="G11" s="65"/>
      <c r="H11" s="66"/>
      <c r="I11" s="67"/>
      <c r="J11" s="36"/>
    </row>
    <row r="12" spans="1:10" ht="16.2" thickBot="1" x14ac:dyDescent="0.35">
      <c r="A12" s="59"/>
      <c r="B12" s="64"/>
      <c r="C12" s="97" t="s">
        <v>1</v>
      </c>
      <c r="D12" s="98"/>
      <c r="E12" s="65"/>
      <c r="F12" s="68"/>
      <c r="G12" s="89" t="s">
        <v>45</v>
      </c>
      <c r="H12" s="66"/>
      <c r="I12" s="67"/>
      <c r="J12" s="36"/>
    </row>
    <row r="13" spans="1:10" ht="15.6" x14ac:dyDescent="0.3">
      <c r="A13" s="59"/>
      <c r="B13" s="64"/>
      <c r="C13" s="69" t="s">
        <v>22</v>
      </c>
      <c r="D13" s="70" t="s">
        <v>2</v>
      </c>
      <c r="E13" s="71" t="s">
        <v>55</v>
      </c>
      <c r="F13" s="72" t="s">
        <v>22</v>
      </c>
      <c r="G13" s="73" t="s">
        <v>56</v>
      </c>
      <c r="H13" s="74" t="s">
        <v>92</v>
      </c>
      <c r="I13" s="67"/>
      <c r="J13" s="36"/>
    </row>
    <row r="14" spans="1:10" ht="15.6" x14ac:dyDescent="0.3">
      <c r="A14" s="59"/>
      <c r="B14" s="64"/>
      <c r="C14" s="75">
        <v>50</v>
      </c>
      <c r="D14" s="76">
        <v>0</v>
      </c>
      <c r="E14" s="77">
        <v>2</v>
      </c>
      <c r="F14" s="78">
        <v>46</v>
      </c>
      <c r="G14" s="79">
        <v>2</v>
      </c>
      <c r="H14" s="76">
        <v>2</v>
      </c>
      <c r="I14" s="67"/>
      <c r="J14" s="36"/>
    </row>
    <row r="15" spans="1:10" ht="15.6" x14ac:dyDescent="0.3">
      <c r="A15" s="59"/>
      <c r="B15" s="64"/>
      <c r="C15" s="80">
        <v>40</v>
      </c>
      <c r="D15" s="76">
        <v>10</v>
      </c>
      <c r="E15" s="77">
        <v>2</v>
      </c>
      <c r="F15" s="78">
        <v>46</v>
      </c>
      <c r="G15" s="79">
        <v>2</v>
      </c>
      <c r="H15" s="76">
        <v>2</v>
      </c>
      <c r="I15" s="67"/>
      <c r="J15" s="36"/>
    </row>
    <row r="16" spans="1:10" ht="15.6" x14ac:dyDescent="0.3">
      <c r="A16" s="59"/>
      <c r="B16" s="64"/>
      <c r="C16" s="80">
        <v>30</v>
      </c>
      <c r="D16" s="76">
        <v>20</v>
      </c>
      <c r="E16" s="77">
        <v>2</v>
      </c>
      <c r="F16" s="78">
        <v>46</v>
      </c>
      <c r="G16" s="79">
        <v>2</v>
      </c>
      <c r="H16" s="76">
        <v>2</v>
      </c>
      <c r="I16" s="67"/>
      <c r="J16" s="36"/>
    </row>
    <row r="17" spans="1:10" ht="15.6" x14ac:dyDescent="0.3">
      <c r="A17" s="59"/>
      <c r="B17" s="64"/>
      <c r="C17" s="80">
        <v>20</v>
      </c>
      <c r="D17" s="76">
        <v>30</v>
      </c>
      <c r="E17" s="77">
        <v>2</v>
      </c>
      <c r="F17" s="78">
        <v>46</v>
      </c>
      <c r="G17" s="79">
        <v>2</v>
      </c>
      <c r="H17" s="76">
        <v>2</v>
      </c>
      <c r="I17" s="67"/>
      <c r="J17" s="36"/>
    </row>
    <row r="18" spans="1:10" ht="15.6" x14ac:dyDescent="0.3">
      <c r="A18" s="59"/>
      <c r="B18" s="64"/>
      <c r="C18" s="80">
        <v>10</v>
      </c>
      <c r="D18" s="76">
        <v>40</v>
      </c>
      <c r="E18" s="77">
        <v>2</v>
      </c>
      <c r="F18" s="78">
        <v>46</v>
      </c>
      <c r="G18" s="79">
        <v>2</v>
      </c>
      <c r="H18" s="76">
        <v>2</v>
      </c>
      <c r="I18" s="67"/>
      <c r="J18" s="36"/>
    </row>
    <row r="19" spans="1:10" ht="16.2" thickBot="1" x14ac:dyDescent="0.35">
      <c r="A19" s="59"/>
      <c r="B19" s="64"/>
      <c r="C19" s="81">
        <v>0</v>
      </c>
      <c r="D19" s="82">
        <v>50</v>
      </c>
      <c r="E19" s="77">
        <v>2</v>
      </c>
      <c r="F19" s="83">
        <v>46</v>
      </c>
      <c r="G19" s="84">
        <v>2</v>
      </c>
      <c r="H19" s="82">
        <v>2</v>
      </c>
      <c r="I19" s="67"/>
      <c r="J19" s="36"/>
    </row>
    <row r="20" spans="1:10" x14ac:dyDescent="0.3">
      <c r="A20" s="59"/>
      <c r="B20" s="64"/>
      <c r="C20" s="66"/>
      <c r="D20" s="66"/>
      <c r="E20" s="66"/>
      <c r="F20" s="66"/>
      <c r="G20" s="66"/>
      <c r="H20" s="66"/>
      <c r="I20" s="67"/>
      <c r="J20" s="36"/>
    </row>
    <row r="21" spans="1:10" x14ac:dyDescent="0.3">
      <c r="A21" s="59"/>
      <c r="B21" s="85">
        <v>1</v>
      </c>
      <c r="C21" s="66" t="s">
        <v>23</v>
      </c>
      <c r="D21" s="66"/>
      <c r="E21" s="66"/>
      <c r="F21" s="66"/>
      <c r="G21" s="66"/>
      <c r="H21" s="66"/>
      <c r="I21" s="67"/>
      <c r="J21" s="36"/>
    </row>
    <row r="22" spans="1:10" ht="15.6" x14ac:dyDescent="0.3">
      <c r="A22" s="59"/>
      <c r="B22" s="85"/>
      <c r="C22" s="66"/>
      <c r="D22" s="66"/>
      <c r="E22" s="66"/>
      <c r="F22" s="66"/>
      <c r="G22" s="66"/>
      <c r="H22" s="86"/>
      <c r="I22" s="87"/>
      <c r="J22" s="36"/>
    </row>
    <row r="23" spans="1:10" ht="16.2" thickBot="1" x14ac:dyDescent="0.35">
      <c r="A23" s="59"/>
      <c r="B23" s="85">
        <v>2</v>
      </c>
      <c r="C23" s="88" t="s">
        <v>90</v>
      </c>
      <c r="D23" s="66"/>
      <c r="E23" s="66"/>
      <c r="F23" s="66"/>
      <c r="G23" s="36"/>
      <c r="H23" s="86"/>
      <c r="I23" s="87"/>
      <c r="J23" s="36"/>
    </row>
    <row r="24" spans="1:10" ht="16.2" thickBot="1" x14ac:dyDescent="0.35">
      <c r="A24" s="59"/>
      <c r="B24" s="85"/>
      <c r="C24" s="88" t="s">
        <v>94</v>
      </c>
      <c r="D24" s="66"/>
      <c r="E24" s="66"/>
      <c r="F24" s="66"/>
      <c r="G24" s="89" t="s">
        <v>43</v>
      </c>
      <c r="H24" s="86"/>
      <c r="I24" s="87"/>
      <c r="J24" s="36"/>
    </row>
    <row r="25" spans="1:10" ht="15.6" x14ac:dyDescent="0.3">
      <c r="A25" s="59"/>
      <c r="B25" s="85"/>
      <c r="C25" s="66"/>
      <c r="D25" s="66"/>
      <c r="E25" s="66"/>
      <c r="F25" s="66"/>
      <c r="G25" s="90" t="s">
        <v>3</v>
      </c>
      <c r="H25" s="66"/>
      <c r="I25" s="87"/>
      <c r="J25" s="36"/>
    </row>
    <row r="26" spans="1:10" ht="15.6" x14ac:dyDescent="0.3">
      <c r="B26" s="54">
        <v>3</v>
      </c>
      <c r="C26" s="36" t="s">
        <v>91</v>
      </c>
      <c r="D26" s="36"/>
      <c r="E26" s="7" t="s">
        <v>4</v>
      </c>
      <c r="F26" s="6" t="s">
        <v>22</v>
      </c>
      <c r="G26" s="56" t="s">
        <v>56</v>
      </c>
      <c r="H26" s="7" t="s">
        <v>93</v>
      </c>
      <c r="I26" s="22"/>
      <c r="J26" s="36"/>
    </row>
    <row r="27" spans="1:10" x14ac:dyDescent="0.3">
      <c r="B27" s="54"/>
      <c r="C27" s="36" t="s">
        <v>46</v>
      </c>
      <c r="D27" s="36"/>
      <c r="E27" s="13"/>
      <c r="F27" s="10">
        <f>E27*46</f>
        <v>0</v>
      </c>
      <c r="G27" s="10">
        <f>E27*2</f>
        <v>0</v>
      </c>
      <c r="H27" s="10">
        <f>E27*2</f>
        <v>0</v>
      </c>
      <c r="I27" s="22"/>
      <c r="J27" s="36"/>
    </row>
    <row r="28" spans="1:10" x14ac:dyDescent="0.3">
      <c r="B28" s="54"/>
      <c r="C28" s="36"/>
      <c r="D28" s="36"/>
      <c r="E28" s="36"/>
      <c r="F28" s="36"/>
      <c r="G28" s="36"/>
      <c r="H28" s="36"/>
      <c r="I28" s="42"/>
      <c r="J28" s="36"/>
    </row>
    <row r="29" spans="1:10" x14ac:dyDescent="0.3">
      <c r="B29" s="54">
        <v>4</v>
      </c>
      <c r="C29" s="36" t="s">
        <v>41</v>
      </c>
      <c r="D29" s="36"/>
      <c r="E29" s="36"/>
      <c r="F29" s="36"/>
      <c r="G29" s="36"/>
      <c r="H29" s="36"/>
      <c r="I29" s="22"/>
    </row>
    <row r="30" spans="1:10" x14ac:dyDescent="0.3">
      <c r="B30" s="54"/>
      <c r="C30" s="52" t="s">
        <v>47</v>
      </c>
      <c r="D30" s="36"/>
      <c r="E30" s="36"/>
      <c r="F30" s="36"/>
      <c r="G30" s="36"/>
      <c r="H30" s="36"/>
      <c r="I30" s="22"/>
      <c r="J30" s="36"/>
    </row>
    <row r="31" spans="1:10" x14ac:dyDescent="0.3">
      <c r="B31" s="54"/>
      <c r="C31" s="52"/>
      <c r="D31" s="36"/>
      <c r="E31" s="36"/>
      <c r="F31" s="36"/>
      <c r="G31" s="36"/>
      <c r="H31" s="36"/>
      <c r="I31" s="22"/>
      <c r="J31" s="36"/>
    </row>
    <row r="32" spans="1:10" x14ac:dyDescent="0.3">
      <c r="B32" s="54">
        <v>5</v>
      </c>
      <c r="C32" s="52" t="s">
        <v>39</v>
      </c>
      <c r="D32" s="36"/>
      <c r="E32" s="36"/>
      <c r="F32" s="36"/>
      <c r="G32" s="36"/>
      <c r="H32" s="36"/>
      <c r="I32" s="22"/>
      <c r="J32" s="36"/>
    </row>
    <row r="33" spans="2:10" x14ac:dyDescent="0.3">
      <c r="B33" s="54"/>
      <c r="C33" s="36" t="s">
        <v>5</v>
      </c>
      <c r="D33" s="36"/>
      <c r="E33" s="36"/>
      <c r="F33" s="36"/>
      <c r="G33" s="36"/>
      <c r="H33" s="36"/>
      <c r="I33" s="22"/>
      <c r="J33" s="36"/>
    </row>
    <row r="34" spans="2:10" x14ac:dyDescent="0.3">
      <c r="B34" s="54"/>
      <c r="C34" s="36" t="s">
        <v>42</v>
      </c>
      <c r="D34" s="36"/>
      <c r="E34" s="36"/>
      <c r="F34" s="36"/>
      <c r="G34" s="36"/>
      <c r="H34" s="36"/>
      <c r="I34" s="22"/>
      <c r="J34" s="36"/>
    </row>
    <row r="35" spans="2:10" x14ac:dyDescent="0.3">
      <c r="B35" s="54"/>
      <c r="C35" s="36"/>
      <c r="D35" s="36"/>
      <c r="E35" s="36"/>
      <c r="F35" s="36"/>
      <c r="G35" s="36"/>
      <c r="H35" s="36"/>
      <c r="I35" s="22"/>
      <c r="J35" s="36"/>
    </row>
    <row r="36" spans="2:10" x14ac:dyDescent="0.3">
      <c r="B36" s="54">
        <v>6</v>
      </c>
      <c r="C36" s="52" t="s">
        <v>95</v>
      </c>
      <c r="D36" s="36"/>
      <c r="E36" s="36"/>
      <c r="F36" s="36"/>
      <c r="G36" s="36"/>
      <c r="H36" s="36"/>
      <c r="I36" s="22"/>
      <c r="J36" s="36"/>
    </row>
    <row r="37" spans="2:10" x14ac:dyDescent="0.3">
      <c r="B37" s="54"/>
      <c r="C37" s="52" t="s">
        <v>96</v>
      </c>
      <c r="D37" s="36"/>
      <c r="E37" s="36"/>
      <c r="F37" s="36"/>
      <c r="G37" s="36"/>
      <c r="H37" s="36"/>
      <c r="I37" s="22"/>
      <c r="J37" s="36"/>
    </row>
    <row r="38" spans="2:10" x14ac:dyDescent="0.3">
      <c r="B38" s="54"/>
      <c r="C38" s="36"/>
      <c r="D38" s="36"/>
      <c r="E38" s="36"/>
      <c r="F38" s="36"/>
      <c r="G38" s="36"/>
      <c r="H38" s="36"/>
      <c r="I38" s="22"/>
      <c r="J38" s="36"/>
    </row>
    <row r="39" spans="2:10" x14ac:dyDescent="0.3">
      <c r="B39" s="54">
        <v>7</v>
      </c>
      <c r="C39" s="52" t="s">
        <v>38</v>
      </c>
      <c r="D39" s="36"/>
      <c r="E39" s="36"/>
      <c r="F39" s="36"/>
      <c r="G39" s="36"/>
      <c r="H39" s="36"/>
      <c r="I39" s="43"/>
      <c r="J39" s="36"/>
    </row>
    <row r="40" spans="2:10" x14ac:dyDescent="0.3">
      <c r="B40" s="54"/>
      <c r="C40" s="52"/>
      <c r="D40" s="36"/>
      <c r="E40" s="36"/>
      <c r="F40" s="36"/>
      <c r="G40" s="36"/>
      <c r="H40" s="36"/>
      <c r="I40" s="43"/>
      <c r="J40" s="36"/>
    </row>
    <row r="41" spans="2:10" x14ac:dyDescent="0.3">
      <c r="B41" s="54">
        <v>8</v>
      </c>
      <c r="C41" s="36" t="s">
        <v>98</v>
      </c>
      <c r="D41" s="36"/>
      <c r="E41" s="36"/>
      <c r="F41" s="36"/>
      <c r="G41" s="36"/>
      <c r="H41" s="36"/>
      <c r="I41" s="43"/>
      <c r="J41" s="36"/>
    </row>
    <row r="42" spans="2:10" x14ac:dyDescent="0.3">
      <c r="B42" s="54"/>
      <c r="C42" s="36" t="s">
        <v>44</v>
      </c>
      <c r="D42" s="36"/>
      <c r="E42" s="36"/>
      <c r="F42" s="36"/>
      <c r="G42" s="36"/>
      <c r="H42" s="36"/>
      <c r="I42" s="43"/>
      <c r="J42" s="36"/>
    </row>
    <row r="43" spans="2:10" x14ac:dyDescent="0.3">
      <c r="B43" s="54"/>
      <c r="C43" s="36"/>
      <c r="D43" s="36"/>
      <c r="E43" s="36"/>
      <c r="F43" s="36"/>
      <c r="G43" s="36"/>
      <c r="H43" s="36"/>
      <c r="I43" s="43"/>
      <c r="J43" s="36"/>
    </row>
    <row r="44" spans="2:10" x14ac:dyDescent="0.3">
      <c r="B44" s="54">
        <v>9</v>
      </c>
      <c r="C44" s="52" t="s">
        <v>99</v>
      </c>
      <c r="D44" s="36"/>
      <c r="E44" s="36"/>
      <c r="F44" s="36"/>
      <c r="G44" s="36"/>
      <c r="H44" s="36"/>
      <c r="I44" s="43"/>
      <c r="J44" s="36"/>
    </row>
    <row r="45" spans="2:10" x14ac:dyDescent="0.3">
      <c r="B45" s="54"/>
      <c r="C45" s="52"/>
      <c r="D45" s="36"/>
      <c r="E45" s="36"/>
      <c r="F45" s="36"/>
      <c r="G45" s="36"/>
      <c r="H45" s="36"/>
      <c r="I45" s="43"/>
      <c r="J45" s="36"/>
    </row>
    <row r="46" spans="2:10" x14ac:dyDescent="0.3">
      <c r="B46" s="54">
        <v>10</v>
      </c>
      <c r="C46" s="36" t="s">
        <v>100</v>
      </c>
      <c r="D46" s="36"/>
      <c r="E46" s="36"/>
      <c r="F46" s="36"/>
      <c r="G46" s="36"/>
      <c r="H46" s="36"/>
      <c r="I46" s="43"/>
      <c r="J46" s="36"/>
    </row>
    <row r="47" spans="2:10" x14ac:dyDescent="0.3">
      <c r="B47" s="54"/>
      <c r="C47" s="36" t="s">
        <v>101</v>
      </c>
      <c r="D47" s="36"/>
      <c r="E47" s="36"/>
      <c r="F47" s="36"/>
      <c r="G47" s="36"/>
      <c r="H47" s="36"/>
      <c r="I47" s="43"/>
      <c r="J47" s="36"/>
    </row>
    <row r="48" spans="2:10" x14ac:dyDescent="0.3">
      <c r="B48" s="54"/>
      <c r="C48" s="36"/>
      <c r="D48" s="36"/>
      <c r="E48" s="36"/>
      <c r="F48" s="36"/>
      <c r="G48" s="36"/>
      <c r="H48" s="36"/>
      <c r="I48" s="22"/>
      <c r="J48" s="36"/>
    </row>
    <row r="49" spans="2:10" x14ac:dyDescent="0.3">
      <c r="B49" s="54">
        <v>11</v>
      </c>
      <c r="C49" s="52" t="s">
        <v>86</v>
      </c>
      <c r="D49" s="36"/>
      <c r="E49" s="36"/>
      <c r="F49" s="36"/>
      <c r="G49" s="36"/>
      <c r="H49" s="36"/>
      <c r="I49" s="22"/>
      <c r="J49" s="36"/>
    </row>
    <row r="50" spans="2:10" ht="15" customHeight="1" x14ac:dyDescent="0.3">
      <c r="B50" s="53"/>
      <c r="C50" s="36"/>
      <c r="D50" s="36"/>
      <c r="E50" s="36"/>
      <c r="F50" s="36"/>
      <c r="G50" s="36"/>
      <c r="H50" s="37"/>
      <c r="I50" s="41"/>
      <c r="J50" s="36"/>
    </row>
    <row r="51" spans="2:10" ht="15" customHeight="1" x14ac:dyDescent="0.3">
      <c r="B51" s="54">
        <v>12</v>
      </c>
      <c r="C51" s="36" t="s">
        <v>87</v>
      </c>
      <c r="D51" s="36"/>
      <c r="E51" s="36"/>
      <c r="F51" s="36"/>
      <c r="G51" s="36"/>
      <c r="H51" s="37"/>
      <c r="I51" s="41"/>
      <c r="J51" s="36"/>
    </row>
    <row r="52" spans="2:10" ht="15" customHeight="1" x14ac:dyDescent="0.3">
      <c r="B52" s="54"/>
      <c r="C52" s="36"/>
      <c r="D52" s="36"/>
      <c r="E52" s="36"/>
      <c r="F52" s="36"/>
      <c r="G52" s="36"/>
      <c r="H52" s="37"/>
      <c r="I52" s="41"/>
      <c r="J52" s="36"/>
    </row>
    <row r="53" spans="2:10" ht="15" customHeight="1" x14ac:dyDescent="0.3">
      <c r="B53" s="54">
        <v>13</v>
      </c>
      <c r="C53" s="52" t="s">
        <v>88</v>
      </c>
      <c r="D53" s="36"/>
      <c r="E53" s="36"/>
      <c r="F53" s="36"/>
      <c r="G53" s="36"/>
      <c r="H53" s="37"/>
      <c r="I53" s="41"/>
      <c r="J53" s="36"/>
    </row>
    <row r="54" spans="2:10" ht="15.6" x14ac:dyDescent="0.3">
      <c r="B54" s="53"/>
      <c r="C54" s="36"/>
      <c r="D54" s="36"/>
      <c r="E54" s="36"/>
      <c r="F54" s="36"/>
      <c r="G54" s="36"/>
      <c r="H54" s="37"/>
      <c r="I54" s="41"/>
      <c r="J54" s="36"/>
    </row>
    <row r="55" spans="2:10" ht="15.6" x14ac:dyDescent="0.3">
      <c r="B55" s="54">
        <v>14</v>
      </c>
      <c r="C55" s="36" t="s">
        <v>89</v>
      </c>
      <c r="D55" s="36"/>
      <c r="E55" s="36"/>
      <c r="F55" s="36"/>
      <c r="G55" s="36"/>
      <c r="H55" s="37"/>
      <c r="I55" s="41"/>
    </row>
    <row r="56" spans="2:10" ht="15.6" x14ac:dyDescent="0.3">
      <c r="B56" s="53"/>
      <c r="C56" s="36"/>
      <c r="D56" s="36"/>
      <c r="E56" s="36"/>
      <c r="F56" s="36"/>
      <c r="G56" s="36"/>
      <c r="H56" s="37"/>
      <c r="I56" s="41"/>
    </row>
    <row r="57" spans="2:10" x14ac:dyDescent="0.3">
      <c r="B57" s="53"/>
      <c r="C57" s="36" t="s">
        <v>6</v>
      </c>
      <c r="D57" s="36"/>
      <c r="E57" s="36"/>
      <c r="F57" s="36"/>
      <c r="G57" s="36"/>
      <c r="H57" s="36"/>
      <c r="I57" s="22"/>
    </row>
    <row r="58" spans="2:10" ht="15" thickBot="1" x14ac:dyDescent="0.35">
      <c r="B58" s="55"/>
      <c r="C58" s="31"/>
      <c r="D58" s="31"/>
      <c r="E58" s="31"/>
      <c r="F58" s="31"/>
      <c r="G58" s="31"/>
      <c r="H58" s="31"/>
      <c r="I58" s="32"/>
    </row>
  </sheetData>
  <sheetProtection algorithmName="SHA-512" hashValue="Oxppi/rE+Ttcoy6n/gCoEguhJrfLGAy0N8yXElncWQfgsc3dmwanEGF7dyrDy+u0J5AiXnCcgriWJztVzsj8Tw==" saltValue="BQ21gwmRpiuHbRVtxcV5FA==" spinCount="100000" sheet="1" objects="1" scenarios="1"/>
  <mergeCells count="1">
    <mergeCell ref="C12:D12"/>
  </mergeCells>
  <pageMargins left="0.7" right="0.7" top="0.75" bottom="0.75" header="0.3" footer="0.3"/>
  <pageSetup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99AEE-69B7-4B1E-8EF5-9F9B0601F3A5}">
  <sheetPr>
    <pageSetUpPr fitToPage="1"/>
  </sheetPr>
  <dimension ref="A1:M88"/>
  <sheetViews>
    <sheetView view="pageBreakPreview" topLeftCell="B1" zoomScale="130" zoomScaleNormal="130" zoomScaleSheetLayoutView="130" workbookViewId="0">
      <selection activeCell="E78" sqref="E78"/>
    </sheetView>
  </sheetViews>
  <sheetFormatPr defaultColWidth="9" defaultRowHeight="14.4" x14ac:dyDescent="0.3"/>
  <cols>
    <col min="1" max="1" width="5.44140625" style="3" customWidth="1"/>
    <col min="2" max="2" width="29" style="3" customWidth="1"/>
    <col min="3" max="3" width="12.44140625" style="3" customWidth="1"/>
    <col min="4" max="4" width="11.44140625" style="3" customWidth="1"/>
    <col min="5" max="5" width="12.44140625" style="3" customWidth="1"/>
    <col min="6" max="6" width="9" style="3"/>
    <col min="7" max="7" width="5.33203125" style="3" customWidth="1"/>
    <col min="8" max="8" width="4.6640625" style="3" customWidth="1"/>
    <col min="9" max="9" width="38.88671875" style="3" customWidth="1"/>
    <col min="10" max="10" width="13.5546875" style="3" customWidth="1"/>
    <col min="11" max="11" width="13.44140625" style="3" customWidth="1"/>
    <col min="12" max="12" width="10.44140625" style="3" customWidth="1"/>
    <col min="13" max="13" width="4" style="3" customWidth="1"/>
    <col min="14" max="16384" width="9" style="3"/>
  </cols>
  <sheetData>
    <row r="1" spans="1:13" x14ac:dyDescent="0.3">
      <c r="A1" s="2"/>
      <c r="B1" s="2"/>
      <c r="C1" s="14"/>
      <c r="D1" s="14"/>
      <c r="E1" s="14"/>
      <c r="F1" s="14"/>
      <c r="G1" s="14"/>
      <c r="H1" s="2"/>
      <c r="I1" s="2"/>
      <c r="J1" s="2"/>
      <c r="K1" s="2"/>
      <c r="L1" s="2"/>
      <c r="M1" s="2"/>
    </row>
    <row r="2" spans="1:13" ht="21" x14ac:dyDescent="0.4">
      <c r="A2" s="2"/>
      <c r="B2" s="2"/>
      <c r="C2" s="14"/>
      <c r="D2" s="15" t="s">
        <v>59</v>
      </c>
      <c r="E2" s="15" t="s">
        <v>57</v>
      </c>
      <c r="F2" s="15"/>
      <c r="G2" s="14"/>
      <c r="H2" s="2"/>
      <c r="I2" s="2"/>
      <c r="J2" s="2"/>
      <c r="K2" s="2"/>
      <c r="L2" s="2"/>
      <c r="M2" s="2"/>
    </row>
    <row r="3" spans="1:13" x14ac:dyDescent="0.3">
      <c r="A3" s="2"/>
      <c r="B3" s="2"/>
      <c r="C3" s="14"/>
      <c r="D3" s="14"/>
      <c r="E3" s="14"/>
      <c r="F3" s="14"/>
      <c r="G3" s="14"/>
      <c r="H3" s="2"/>
      <c r="I3" s="2"/>
      <c r="J3" s="2"/>
      <c r="K3" s="2"/>
      <c r="L3" s="2"/>
      <c r="M3" s="2"/>
    </row>
    <row r="4" spans="1: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">
      <c r="B8" s="3" t="s">
        <v>36</v>
      </c>
    </row>
    <row r="9" spans="1:13" ht="15.6" x14ac:dyDescent="0.3">
      <c r="B9" s="3" t="s">
        <v>7</v>
      </c>
      <c r="D9" s="16"/>
      <c r="E9" s="16"/>
      <c r="F9" s="16"/>
      <c r="G9" s="16"/>
      <c r="H9" s="16"/>
      <c r="I9" s="16"/>
      <c r="J9" s="16"/>
    </row>
    <row r="10" spans="1:13" ht="16.2" thickBot="1" x14ac:dyDescent="0.35">
      <c r="B10" s="3" t="s">
        <v>8</v>
      </c>
      <c r="D10" s="16"/>
      <c r="E10" s="16"/>
      <c r="F10" s="16"/>
      <c r="G10" s="16"/>
      <c r="H10" s="16"/>
      <c r="I10" s="16"/>
      <c r="J10" s="16"/>
    </row>
    <row r="11" spans="1:13" ht="15.6" x14ac:dyDescent="0.3">
      <c r="A11" s="17"/>
      <c r="B11" s="19"/>
      <c r="C11" s="19"/>
      <c r="D11" s="19"/>
      <c r="E11" s="19"/>
      <c r="F11" s="20"/>
      <c r="H11" s="17"/>
      <c r="I11" s="18"/>
      <c r="J11" s="18"/>
      <c r="K11" s="19"/>
      <c r="L11" s="19"/>
      <c r="M11" s="20"/>
    </row>
    <row r="12" spans="1:13" ht="15.6" x14ac:dyDescent="0.3">
      <c r="A12" s="21"/>
      <c r="B12" s="36"/>
      <c r="C12" s="36"/>
      <c r="D12" s="36"/>
      <c r="E12" s="36"/>
      <c r="F12" s="22"/>
      <c r="H12" s="21"/>
      <c r="I12" s="103" t="s">
        <v>9</v>
      </c>
      <c r="J12" s="103"/>
      <c r="K12" s="36"/>
      <c r="L12" s="36"/>
      <c r="M12" s="22"/>
    </row>
    <row r="13" spans="1:13" x14ac:dyDescent="0.3">
      <c r="A13" s="21"/>
      <c r="B13" s="39" t="s">
        <v>10</v>
      </c>
      <c r="C13" s="44"/>
      <c r="D13" s="44"/>
      <c r="E13" s="36"/>
      <c r="F13" s="22"/>
      <c r="H13" s="21"/>
      <c r="I13" s="36"/>
      <c r="J13" s="38"/>
      <c r="K13" s="39" t="s">
        <v>28</v>
      </c>
      <c r="L13" s="91"/>
      <c r="M13" s="22"/>
    </row>
    <row r="14" spans="1:13" x14ac:dyDescent="0.3">
      <c r="A14" s="21"/>
      <c r="B14" s="36"/>
      <c r="C14" s="99" t="s">
        <v>12</v>
      </c>
      <c r="D14" s="99"/>
      <c r="E14" s="36"/>
      <c r="F14" s="22"/>
      <c r="H14" s="21"/>
      <c r="I14" s="36"/>
      <c r="J14" s="100" t="s">
        <v>60</v>
      </c>
      <c r="K14" s="101"/>
      <c r="L14" s="102"/>
      <c r="M14" s="22"/>
    </row>
    <row r="15" spans="1:13" x14ac:dyDescent="0.3">
      <c r="A15" s="40"/>
      <c r="B15" s="38"/>
      <c r="C15" s="104" t="s">
        <v>60</v>
      </c>
      <c r="D15" s="105"/>
      <c r="E15" s="36"/>
      <c r="F15" s="22"/>
      <c r="H15" s="21"/>
      <c r="I15" s="36"/>
      <c r="J15" s="92" t="s">
        <v>24</v>
      </c>
      <c r="K15" s="92" t="s">
        <v>25</v>
      </c>
      <c r="L15" s="92" t="s">
        <v>19</v>
      </c>
      <c r="M15" s="22"/>
    </row>
    <row r="16" spans="1:13" ht="15.6" x14ac:dyDescent="0.3">
      <c r="A16" s="49"/>
      <c r="B16" s="8" t="s">
        <v>61</v>
      </c>
      <c r="C16" s="92" t="s">
        <v>24</v>
      </c>
      <c r="D16" s="92" t="s">
        <v>25</v>
      </c>
      <c r="E16" s="36"/>
      <c r="F16" s="22"/>
      <c r="H16" s="21"/>
      <c r="I16" s="92" t="s">
        <v>48</v>
      </c>
      <c r="J16" s="33"/>
      <c r="K16" s="33"/>
      <c r="L16" s="8" t="e">
        <f>AVERAGE(J16:K16)</f>
        <v>#DIV/0!</v>
      </c>
      <c r="M16" s="22"/>
    </row>
    <row r="17" spans="1:13" ht="15.6" x14ac:dyDescent="0.3">
      <c r="A17" s="49"/>
      <c r="B17" s="8">
        <v>0</v>
      </c>
      <c r="C17" s="1"/>
      <c r="D17" s="1"/>
      <c r="E17" s="36"/>
      <c r="F17" s="22"/>
      <c r="H17" s="21"/>
      <c r="I17" s="92" t="s">
        <v>49</v>
      </c>
      <c r="J17" s="33"/>
      <c r="K17" s="33"/>
      <c r="L17" s="8" t="e">
        <f t="shared" ref="L17" si="0">AVERAGE(J17:K17)</f>
        <v>#DIV/0!</v>
      </c>
      <c r="M17" s="22"/>
    </row>
    <row r="18" spans="1:13" ht="15.6" x14ac:dyDescent="0.3">
      <c r="A18" s="49"/>
      <c r="B18" s="8">
        <v>0.4</v>
      </c>
      <c r="C18" s="1"/>
      <c r="D18" s="1"/>
      <c r="E18" s="36"/>
      <c r="F18" s="22"/>
      <c r="H18" s="21"/>
      <c r="I18" s="36"/>
      <c r="J18" s="38"/>
      <c r="K18" s="36"/>
      <c r="L18" s="38"/>
      <c r="M18" s="22"/>
    </row>
    <row r="19" spans="1:13" ht="15.6" x14ac:dyDescent="0.3">
      <c r="A19" s="49"/>
      <c r="B19" s="8">
        <v>2</v>
      </c>
      <c r="C19" s="1"/>
      <c r="D19" s="1"/>
      <c r="E19" s="36"/>
      <c r="F19" s="22"/>
      <c r="H19" s="21"/>
      <c r="I19" s="36"/>
      <c r="J19" s="38"/>
      <c r="K19" s="39" t="s">
        <v>11</v>
      </c>
      <c r="L19" s="91"/>
      <c r="M19" s="22"/>
    </row>
    <row r="20" spans="1:13" ht="15.6" x14ac:dyDescent="0.3">
      <c r="A20" s="49"/>
      <c r="B20" s="8">
        <v>4</v>
      </c>
      <c r="C20" s="1"/>
      <c r="D20" s="1"/>
      <c r="E20" s="36"/>
      <c r="F20" s="22"/>
      <c r="H20" s="21"/>
      <c r="I20" s="36"/>
      <c r="J20" s="100" t="s">
        <v>60</v>
      </c>
      <c r="K20" s="101"/>
      <c r="L20" s="102"/>
      <c r="M20" s="22"/>
    </row>
    <row r="21" spans="1:13" ht="15.6" x14ac:dyDescent="0.3">
      <c r="A21" s="40"/>
      <c r="B21" s="8">
        <v>6</v>
      </c>
      <c r="C21" s="1"/>
      <c r="D21" s="1"/>
      <c r="E21" s="36"/>
      <c r="F21" s="22"/>
      <c r="H21" s="21"/>
      <c r="I21" s="36"/>
      <c r="J21" s="92" t="s">
        <v>24</v>
      </c>
      <c r="K21" s="92" t="s">
        <v>25</v>
      </c>
      <c r="L21" s="92" t="s">
        <v>19</v>
      </c>
      <c r="M21" s="22"/>
    </row>
    <row r="22" spans="1:13" ht="15.6" x14ac:dyDescent="0.3">
      <c r="A22" s="40"/>
      <c r="B22" s="8">
        <v>8</v>
      </c>
      <c r="C22" s="1"/>
      <c r="D22" s="1"/>
      <c r="E22" s="36"/>
      <c r="F22" s="22"/>
      <c r="H22" s="21"/>
      <c r="I22" s="92" t="s">
        <v>52</v>
      </c>
      <c r="J22" s="33"/>
      <c r="K22" s="33"/>
      <c r="L22" s="8" t="e">
        <f>AVERAGE(J22:K22)</f>
        <v>#DIV/0!</v>
      </c>
      <c r="M22" s="22"/>
    </row>
    <row r="23" spans="1:13" ht="15.6" x14ac:dyDescent="0.3">
      <c r="A23" s="40"/>
      <c r="B23" s="36"/>
      <c r="C23" s="36"/>
      <c r="D23" s="36"/>
      <c r="E23" s="36"/>
      <c r="F23" s="22"/>
      <c r="H23" s="21"/>
      <c r="I23" s="92" t="s">
        <v>53</v>
      </c>
      <c r="J23" s="33"/>
      <c r="K23" s="33"/>
      <c r="L23" s="8" t="e">
        <f>AVERAGE(J23:K23)</f>
        <v>#DIV/0!</v>
      </c>
      <c r="M23" s="22"/>
    </row>
    <row r="24" spans="1:13" x14ac:dyDescent="0.3">
      <c r="A24" s="40"/>
      <c r="B24" s="36"/>
      <c r="C24" s="36"/>
      <c r="D24" s="36"/>
      <c r="E24" s="36"/>
      <c r="F24" s="22"/>
      <c r="H24" s="21"/>
      <c r="I24" s="36"/>
      <c r="J24" s="36"/>
      <c r="K24" s="36"/>
      <c r="L24" s="36"/>
      <c r="M24" s="22"/>
    </row>
    <row r="25" spans="1:13" x14ac:dyDescent="0.3">
      <c r="A25" s="40"/>
      <c r="B25" s="36"/>
      <c r="C25" s="36"/>
      <c r="D25" s="36"/>
      <c r="E25" s="36"/>
      <c r="F25" s="22"/>
      <c r="H25" s="21"/>
      <c r="I25" s="36"/>
      <c r="J25" s="38"/>
      <c r="K25" s="39" t="s">
        <v>13</v>
      </c>
      <c r="L25" s="91"/>
      <c r="M25" s="22"/>
    </row>
    <row r="26" spans="1:13" x14ac:dyDescent="0.3">
      <c r="A26" s="40"/>
      <c r="B26" s="36"/>
      <c r="C26" s="99" t="s">
        <v>14</v>
      </c>
      <c r="D26" s="99"/>
      <c r="E26" s="36"/>
      <c r="F26" s="22"/>
      <c r="H26" s="21"/>
      <c r="I26" s="36"/>
      <c r="J26" s="100" t="s">
        <v>60</v>
      </c>
      <c r="K26" s="101"/>
      <c r="L26" s="102"/>
      <c r="M26" s="22"/>
    </row>
    <row r="27" spans="1:13" x14ac:dyDescent="0.3">
      <c r="A27" s="40"/>
      <c r="B27" s="36"/>
      <c r="C27" s="104" t="s">
        <v>60</v>
      </c>
      <c r="D27" s="105"/>
      <c r="E27" s="36"/>
      <c r="F27" s="22"/>
      <c r="H27" s="21"/>
      <c r="I27" s="36"/>
      <c r="J27" s="92" t="s">
        <v>24</v>
      </c>
      <c r="K27" s="92" t="s">
        <v>25</v>
      </c>
      <c r="L27" s="92" t="s">
        <v>19</v>
      </c>
      <c r="M27" s="22"/>
    </row>
    <row r="28" spans="1:13" ht="15.6" x14ac:dyDescent="0.3">
      <c r="A28" s="40"/>
      <c r="B28" s="8" t="s">
        <v>61</v>
      </c>
      <c r="C28" s="92" t="s">
        <v>19</v>
      </c>
      <c r="D28" s="92" t="s">
        <v>27</v>
      </c>
      <c r="E28" s="36"/>
      <c r="F28" s="22"/>
      <c r="H28" s="21"/>
      <c r="I28" s="92" t="s">
        <v>73</v>
      </c>
      <c r="J28" s="33"/>
      <c r="K28" s="33"/>
      <c r="L28" s="8" t="e">
        <f>AVERAGE(J28:K28)</f>
        <v>#DIV/0!</v>
      </c>
      <c r="M28" s="22"/>
    </row>
    <row r="29" spans="1:13" ht="15.6" x14ac:dyDescent="0.3">
      <c r="A29" s="40"/>
      <c r="B29" s="8">
        <v>0</v>
      </c>
      <c r="C29" s="92" t="e">
        <f t="shared" ref="C29:C34" si="1">AVERAGE(C17:D17)</f>
        <v>#DIV/0!</v>
      </c>
      <c r="D29" s="92" t="e">
        <f t="shared" ref="D29:D34" si="2">C29-$C$29</f>
        <v>#DIV/0!</v>
      </c>
      <c r="E29" s="36"/>
      <c r="F29" s="22"/>
      <c r="H29" s="21"/>
      <c r="I29" s="92" t="s">
        <v>74</v>
      </c>
      <c r="J29" s="33"/>
      <c r="K29" s="33"/>
      <c r="L29" s="8" t="e">
        <f>AVERAGE(J29:K29)</f>
        <v>#DIV/0!</v>
      </c>
      <c r="M29" s="22"/>
    </row>
    <row r="30" spans="1:13" ht="15.6" x14ac:dyDescent="0.3">
      <c r="A30" s="40"/>
      <c r="B30" s="8">
        <v>0.4</v>
      </c>
      <c r="C30" s="92" t="e">
        <f t="shared" si="1"/>
        <v>#DIV/0!</v>
      </c>
      <c r="D30" s="92" t="e">
        <f t="shared" si="2"/>
        <v>#DIV/0!</v>
      </c>
      <c r="E30" s="36"/>
      <c r="F30" s="22"/>
      <c r="H30" s="21"/>
      <c r="I30" s="36"/>
      <c r="J30" s="36"/>
      <c r="K30" s="36"/>
      <c r="L30" s="36"/>
      <c r="M30" s="22"/>
    </row>
    <row r="31" spans="1:13" ht="15.6" x14ac:dyDescent="0.3">
      <c r="A31" s="40"/>
      <c r="B31" s="8">
        <v>2</v>
      </c>
      <c r="C31" s="92" t="e">
        <f t="shared" si="1"/>
        <v>#DIV/0!</v>
      </c>
      <c r="D31" s="92" t="e">
        <f t="shared" si="2"/>
        <v>#DIV/0!</v>
      </c>
      <c r="E31" s="36"/>
      <c r="F31" s="22"/>
      <c r="H31" s="21"/>
      <c r="I31" s="44"/>
      <c r="J31" s="99" t="s">
        <v>40</v>
      </c>
      <c r="K31" s="99"/>
      <c r="L31" s="36"/>
      <c r="M31" s="22"/>
    </row>
    <row r="32" spans="1:13" ht="15.6" x14ac:dyDescent="0.3">
      <c r="A32" s="21"/>
      <c r="B32" s="8">
        <v>4</v>
      </c>
      <c r="C32" s="92" t="e">
        <f t="shared" si="1"/>
        <v>#DIV/0!</v>
      </c>
      <c r="D32" s="92" t="e">
        <f t="shared" si="2"/>
        <v>#DIV/0!</v>
      </c>
      <c r="E32" s="36"/>
      <c r="F32" s="22"/>
      <c r="H32" s="21"/>
      <c r="I32" s="36"/>
      <c r="J32" s="100" t="s">
        <v>29</v>
      </c>
      <c r="K32" s="102"/>
      <c r="L32" s="38"/>
      <c r="M32" s="22"/>
    </row>
    <row r="33" spans="1:13" ht="15.6" x14ac:dyDescent="0.3">
      <c r="A33" s="21"/>
      <c r="B33" s="8">
        <v>6</v>
      </c>
      <c r="C33" s="92" t="e">
        <f t="shared" si="1"/>
        <v>#DIV/0!</v>
      </c>
      <c r="D33" s="92" t="e">
        <f t="shared" si="2"/>
        <v>#DIV/0!</v>
      </c>
      <c r="E33" s="36"/>
      <c r="F33" s="22"/>
      <c r="H33" s="21"/>
      <c r="I33" s="36"/>
      <c r="J33" s="92" t="s">
        <v>30</v>
      </c>
      <c r="K33" s="92" t="s">
        <v>31</v>
      </c>
      <c r="L33" s="36"/>
      <c r="M33" s="22"/>
    </row>
    <row r="34" spans="1:13" ht="15.6" x14ac:dyDescent="0.3">
      <c r="A34" s="21"/>
      <c r="B34" s="8">
        <v>8</v>
      </c>
      <c r="C34" s="92" t="e">
        <f t="shared" si="1"/>
        <v>#DIV/0!</v>
      </c>
      <c r="D34" s="92" t="e">
        <f t="shared" si="2"/>
        <v>#DIV/0!</v>
      </c>
      <c r="E34" s="36"/>
      <c r="F34" s="22"/>
      <c r="H34" s="21"/>
      <c r="I34" s="92" t="s">
        <v>52</v>
      </c>
      <c r="J34" s="92" t="e">
        <f>AVERAGE(C17:D17)</f>
        <v>#DIV/0!</v>
      </c>
      <c r="K34" s="92" t="e">
        <f>L22-(L16-J34)</f>
        <v>#DIV/0!</v>
      </c>
      <c r="L34" s="36"/>
      <c r="M34" s="22"/>
    </row>
    <row r="35" spans="1:13" x14ac:dyDescent="0.3">
      <c r="A35" s="21"/>
      <c r="B35" s="36"/>
      <c r="C35" s="44"/>
      <c r="D35" s="44"/>
      <c r="E35" s="36"/>
      <c r="F35" s="22"/>
      <c r="H35" s="21"/>
      <c r="I35" s="92" t="s">
        <v>53</v>
      </c>
      <c r="J35" s="92" t="e">
        <f>AVERAGE(C17:D17)</f>
        <v>#DIV/0!</v>
      </c>
      <c r="K35" s="92" t="e">
        <f>L23-(L17-J35)</f>
        <v>#DIV/0!</v>
      </c>
      <c r="L35" s="38"/>
      <c r="M35" s="22"/>
    </row>
    <row r="36" spans="1:13" x14ac:dyDescent="0.3">
      <c r="A36" s="21"/>
      <c r="B36" s="44"/>
      <c r="C36" s="36"/>
      <c r="D36" s="44"/>
      <c r="E36" s="36"/>
      <c r="F36" s="22"/>
      <c r="H36" s="21"/>
      <c r="I36" s="36"/>
      <c r="J36" s="36"/>
      <c r="K36" s="36"/>
      <c r="L36" s="38"/>
      <c r="M36" s="22"/>
    </row>
    <row r="37" spans="1:13" x14ac:dyDescent="0.3">
      <c r="A37" s="21"/>
      <c r="B37" s="36"/>
      <c r="C37" s="44"/>
      <c r="D37" s="44"/>
      <c r="E37" s="36"/>
      <c r="F37" s="22"/>
      <c r="H37" s="21"/>
      <c r="I37" s="36"/>
      <c r="J37" s="93"/>
      <c r="K37" s="39" t="s">
        <v>75</v>
      </c>
      <c r="L37" s="38"/>
      <c r="M37" s="22"/>
    </row>
    <row r="38" spans="1:13" x14ac:dyDescent="0.3">
      <c r="A38" s="21"/>
      <c r="B38" s="36"/>
      <c r="C38" s="99" t="s">
        <v>18</v>
      </c>
      <c r="D38" s="99"/>
      <c r="E38" s="36"/>
      <c r="F38" s="22"/>
      <c r="H38" s="21"/>
      <c r="I38" s="36"/>
      <c r="J38" s="109" t="s">
        <v>29</v>
      </c>
      <c r="K38" s="109"/>
      <c r="L38" s="109"/>
      <c r="M38" s="22"/>
    </row>
    <row r="39" spans="1:13" x14ac:dyDescent="0.3">
      <c r="A39" s="21"/>
      <c r="B39" s="38"/>
      <c r="C39" s="104" t="s">
        <v>60</v>
      </c>
      <c r="D39" s="105"/>
      <c r="E39" s="36"/>
      <c r="F39" s="22"/>
      <c r="H39" s="21"/>
      <c r="I39" s="36"/>
      <c r="J39" s="92" t="s">
        <v>30</v>
      </c>
      <c r="K39" s="92" t="s">
        <v>31</v>
      </c>
      <c r="L39" s="92" t="s">
        <v>81</v>
      </c>
      <c r="M39" s="22"/>
    </row>
    <row r="40" spans="1:13" ht="15.6" x14ac:dyDescent="0.3">
      <c r="A40" s="21"/>
      <c r="B40" s="8" t="s">
        <v>61</v>
      </c>
      <c r="C40" s="92" t="s">
        <v>19</v>
      </c>
      <c r="D40" s="92" t="s">
        <v>20</v>
      </c>
      <c r="E40" s="36"/>
      <c r="F40" s="22"/>
      <c r="H40" s="21"/>
      <c r="I40" s="92" t="s">
        <v>73</v>
      </c>
      <c r="J40" s="92" t="e">
        <f>AVERAGE(C17:D17)</f>
        <v>#DIV/0!</v>
      </c>
      <c r="K40" s="92" t="e">
        <f>L28-(L16-J40)</f>
        <v>#DIV/0!</v>
      </c>
      <c r="L40" s="33"/>
      <c r="M40" s="22"/>
    </row>
    <row r="41" spans="1:13" ht="15.6" x14ac:dyDescent="0.3">
      <c r="A41" s="40"/>
      <c r="B41" s="8">
        <v>0</v>
      </c>
      <c r="C41" s="8" t="e">
        <f t="shared" ref="C41:C46" si="3">D29</f>
        <v>#DIV/0!</v>
      </c>
      <c r="D41" s="8" t="e">
        <f t="shared" ref="D41:D46" si="4">STDEVP(C17:D17)</f>
        <v>#DIV/0!</v>
      </c>
      <c r="E41" s="36"/>
      <c r="F41" s="22"/>
      <c r="H41" s="21"/>
      <c r="I41" s="92" t="s">
        <v>74</v>
      </c>
      <c r="J41" s="92" t="e">
        <f>AVERAGE(C17:D17)</f>
        <v>#DIV/0!</v>
      </c>
      <c r="K41" s="92" t="e">
        <f>L29-(L17-J41)</f>
        <v>#DIV/0!</v>
      </c>
      <c r="L41" s="33"/>
      <c r="M41" s="22"/>
    </row>
    <row r="42" spans="1:13" ht="15.6" x14ac:dyDescent="0.3">
      <c r="A42" s="40"/>
      <c r="B42" s="8">
        <v>0.4</v>
      </c>
      <c r="C42" s="8" t="e">
        <f t="shared" si="3"/>
        <v>#DIV/0!</v>
      </c>
      <c r="D42" s="8" t="e">
        <f t="shared" si="4"/>
        <v>#DIV/0!</v>
      </c>
      <c r="E42" s="36"/>
      <c r="F42" s="22"/>
      <c r="H42" s="21"/>
      <c r="I42" s="36"/>
      <c r="J42" s="36"/>
      <c r="K42" s="36"/>
      <c r="L42" s="36"/>
      <c r="M42" s="22"/>
    </row>
    <row r="43" spans="1:13" ht="15.6" x14ac:dyDescent="0.3">
      <c r="A43" s="40"/>
      <c r="B43" s="8">
        <v>2</v>
      </c>
      <c r="C43" s="8" t="e">
        <f t="shared" si="3"/>
        <v>#DIV/0!</v>
      </c>
      <c r="D43" s="8" t="e">
        <f t="shared" si="4"/>
        <v>#DIV/0!</v>
      </c>
      <c r="E43" s="36"/>
      <c r="F43" s="22"/>
      <c r="H43" s="21"/>
      <c r="I43" s="36"/>
      <c r="J43" s="36"/>
      <c r="K43" s="36"/>
      <c r="L43" s="45"/>
      <c r="M43" s="22"/>
    </row>
    <row r="44" spans="1:13" ht="15.6" x14ac:dyDescent="0.3">
      <c r="A44" s="40"/>
      <c r="B44" s="8">
        <v>4</v>
      </c>
      <c r="C44" s="8" t="e">
        <f t="shared" si="3"/>
        <v>#DIV/0!</v>
      </c>
      <c r="D44" s="8" t="e">
        <f t="shared" si="4"/>
        <v>#DIV/0!</v>
      </c>
      <c r="E44" s="36"/>
      <c r="F44" s="22"/>
      <c r="H44" s="21"/>
      <c r="I44" s="45"/>
      <c r="J44" s="39" t="s">
        <v>76</v>
      </c>
      <c r="K44" s="36"/>
      <c r="L44" s="36"/>
      <c r="M44" s="22"/>
    </row>
    <row r="45" spans="1:13" ht="18" x14ac:dyDescent="0.35">
      <c r="A45" s="40"/>
      <c r="B45" s="8">
        <v>6</v>
      </c>
      <c r="C45" s="8" t="e">
        <f t="shared" si="3"/>
        <v>#DIV/0!</v>
      </c>
      <c r="D45" s="8" t="e">
        <f t="shared" si="4"/>
        <v>#DIV/0!</v>
      </c>
      <c r="E45" s="36"/>
      <c r="F45" s="22"/>
      <c r="H45" s="21"/>
      <c r="I45" s="106" t="s">
        <v>50</v>
      </c>
      <c r="J45" s="107"/>
      <c r="K45" s="108"/>
      <c r="L45" s="36"/>
      <c r="M45" s="22"/>
    </row>
    <row r="46" spans="1:13" ht="15.6" x14ac:dyDescent="0.3">
      <c r="A46" s="40"/>
      <c r="B46" s="8">
        <v>8</v>
      </c>
      <c r="C46" s="8" t="e">
        <f t="shared" si="3"/>
        <v>#DIV/0!</v>
      </c>
      <c r="D46" s="8" t="e">
        <f t="shared" si="4"/>
        <v>#DIV/0!</v>
      </c>
      <c r="E46" s="36"/>
      <c r="F46" s="22"/>
      <c r="H46" s="21"/>
      <c r="I46" s="24" t="s">
        <v>80</v>
      </c>
      <c r="J46" s="25" t="e">
        <f>K34</f>
        <v>#DIV/0!</v>
      </c>
      <c r="K46" s="36"/>
      <c r="L46" s="36"/>
      <c r="M46" s="22"/>
    </row>
    <row r="47" spans="1:13" ht="15.6" x14ac:dyDescent="0.3">
      <c r="A47" s="40"/>
      <c r="B47" s="36"/>
      <c r="C47" s="36"/>
      <c r="D47" s="36"/>
      <c r="E47" s="36"/>
      <c r="F47" s="22"/>
      <c r="H47" s="21"/>
      <c r="I47" s="24" t="s">
        <v>15</v>
      </c>
      <c r="J47" s="25" t="e">
        <f>SLOPE(C42:C46,B42:B46)</f>
        <v>#DIV/0!</v>
      </c>
      <c r="K47" s="46"/>
      <c r="L47" s="36"/>
      <c r="M47" s="22"/>
    </row>
    <row r="48" spans="1:13" ht="15.6" x14ac:dyDescent="0.3">
      <c r="A48" s="40"/>
      <c r="B48" s="36"/>
      <c r="C48" s="36"/>
      <c r="D48" s="36"/>
      <c r="E48" s="36"/>
      <c r="F48" s="22"/>
      <c r="H48" s="21"/>
      <c r="I48" s="24" t="s">
        <v>34</v>
      </c>
      <c r="J48" s="25" t="e">
        <f>(J46-INTERCEPT(C42:C46,B42:B46))/J47</f>
        <v>#DIV/0!</v>
      </c>
      <c r="K48" s="26" t="s">
        <v>63</v>
      </c>
      <c r="L48" s="36"/>
      <c r="M48" s="22"/>
    </row>
    <row r="49" spans="1:13" ht="15.6" x14ac:dyDescent="0.3">
      <c r="A49" s="21"/>
      <c r="B49" s="36"/>
      <c r="C49" s="36"/>
      <c r="D49" s="36"/>
      <c r="E49" s="36"/>
      <c r="F49" s="22"/>
      <c r="H49" s="21"/>
      <c r="I49" s="24" t="s">
        <v>35</v>
      </c>
      <c r="J49" s="34"/>
      <c r="K49" s="26" t="s">
        <v>16</v>
      </c>
      <c r="L49" s="36"/>
      <c r="M49" s="22"/>
    </row>
    <row r="50" spans="1:13" ht="15.6" x14ac:dyDescent="0.3">
      <c r="A50" s="21"/>
      <c r="B50" s="103" t="s">
        <v>21</v>
      </c>
      <c r="C50" s="103"/>
      <c r="D50" s="103"/>
      <c r="E50" s="36"/>
      <c r="F50" s="22"/>
      <c r="H50" s="21"/>
      <c r="I50" s="24" t="s">
        <v>32</v>
      </c>
      <c r="J50" s="25" t="e">
        <f>J48/J49</f>
        <v>#DIV/0!</v>
      </c>
      <c r="K50" s="26" t="s">
        <v>64</v>
      </c>
      <c r="L50" s="36"/>
      <c r="M50" s="22"/>
    </row>
    <row r="51" spans="1:13" ht="15.6" x14ac:dyDescent="0.3">
      <c r="A51" s="21"/>
      <c r="B51" s="50"/>
      <c r="C51" s="36"/>
      <c r="D51" s="44"/>
      <c r="E51" s="36"/>
      <c r="F51" s="22"/>
      <c r="H51" s="21"/>
      <c r="I51" s="27" t="s">
        <v>17</v>
      </c>
      <c r="J51" s="34"/>
      <c r="K51" s="47"/>
      <c r="L51" s="36"/>
      <c r="M51" s="22"/>
    </row>
    <row r="52" spans="1:13" ht="15.6" x14ac:dyDescent="0.3">
      <c r="A52" s="40"/>
      <c r="B52" s="36"/>
      <c r="C52" s="36"/>
      <c r="D52" s="36"/>
      <c r="E52" s="36"/>
      <c r="F52" s="22"/>
      <c r="H52" s="21"/>
      <c r="I52" s="28" t="s">
        <v>33</v>
      </c>
      <c r="J52" s="29" t="e">
        <f>J51*J50</f>
        <v>#DIV/0!</v>
      </c>
      <c r="K52" s="48" t="s">
        <v>64</v>
      </c>
      <c r="L52" s="36"/>
      <c r="M52" s="22"/>
    </row>
    <row r="53" spans="1:13" ht="15.6" x14ac:dyDescent="0.3">
      <c r="A53" s="40"/>
      <c r="B53" s="36"/>
      <c r="C53" s="36"/>
      <c r="D53" s="36"/>
      <c r="E53" s="36"/>
      <c r="F53" s="22"/>
      <c r="H53" s="21"/>
      <c r="I53" s="24"/>
      <c r="J53" s="36"/>
      <c r="K53" s="47"/>
      <c r="L53" s="36"/>
      <c r="M53" s="22"/>
    </row>
    <row r="54" spans="1:13" ht="15.6" x14ac:dyDescent="0.3">
      <c r="A54" s="40"/>
      <c r="B54" s="36"/>
      <c r="C54" s="36"/>
      <c r="D54" s="36"/>
      <c r="E54" s="36"/>
      <c r="F54" s="22"/>
      <c r="H54" s="21"/>
      <c r="I54" s="24"/>
      <c r="J54" s="36"/>
      <c r="K54" s="36"/>
      <c r="L54" s="36"/>
      <c r="M54" s="22"/>
    </row>
    <row r="55" spans="1:13" ht="18" x14ac:dyDescent="0.35">
      <c r="A55" s="40"/>
      <c r="B55" s="36"/>
      <c r="C55" s="36"/>
      <c r="D55" s="36"/>
      <c r="E55" s="36"/>
      <c r="F55" s="22"/>
      <c r="H55" s="21"/>
      <c r="I55" s="94" t="s">
        <v>51</v>
      </c>
      <c r="J55" s="95"/>
      <c r="K55" s="96"/>
      <c r="L55" s="36"/>
      <c r="M55" s="22"/>
    </row>
    <row r="56" spans="1:13" ht="15.6" x14ac:dyDescent="0.3">
      <c r="A56" s="40"/>
      <c r="B56" s="36"/>
      <c r="C56" s="36"/>
      <c r="D56" s="36"/>
      <c r="E56" s="36"/>
      <c r="F56" s="22"/>
      <c r="H56" s="21"/>
      <c r="I56" s="24" t="s">
        <v>80</v>
      </c>
      <c r="J56" s="25" t="e">
        <f>K35</f>
        <v>#DIV/0!</v>
      </c>
      <c r="K56" s="36"/>
      <c r="L56" s="36"/>
      <c r="M56" s="22"/>
    </row>
    <row r="57" spans="1:13" ht="15.6" x14ac:dyDescent="0.3">
      <c r="A57" s="40"/>
      <c r="B57" s="36"/>
      <c r="C57" s="36"/>
      <c r="D57" s="36"/>
      <c r="E57" s="36"/>
      <c r="F57" s="22"/>
      <c r="H57" s="21"/>
      <c r="I57" s="24" t="s">
        <v>15</v>
      </c>
      <c r="J57" s="25" t="e">
        <f>SLOPE(C42:C46,B42:B46)</f>
        <v>#DIV/0!</v>
      </c>
      <c r="K57" s="46"/>
      <c r="L57" s="36"/>
      <c r="M57" s="22"/>
    </row>
    <row r="58" spans="1:13" ht="15.6" x14ac:dyDescent="0.3">
      <c r="A58" s="40"/>
      <c r="B58" s="36"/>
      <c r="C58" s="36"/>
      <c r="D58" s="36"/>
      <c r="E58" s="36"/>
      <c r="F58" s="22"/>
      <c r="H58" s="21"/>
      <c r="I58" s="24" t="s">
        <v>34</v>
      </c>
      <c r="J58" s="25" t="e">
        <f>(J56-INTERCEPT(C42:C46,B42:B46))/J57</f>
        <v>#DIV/0!</v>
      </c>
      <c r="K58" s="26" t="s">
        <v>63</v>
      </c>
      <c r="L58" s="36"/>
      <c r="M58" s="22"/>
    </row>
    <row r="59" spans="1:13" ht="15.6" x14ac:dyDescent="0.3">
      <c r="A59" s="40"/>
      <c r="B59" s="50"/>
      <c r="C59" s="36"/>
      <c r="D59" s="44"/>
      <c r="E59" s="36"/>
      <c r="F59" s="22"/>
      <c r="H59" s="21"/>
      <c r="I59" s="24" t="s">
        <v>35</v>
      </c>
      <c r="J59" s="34"/>
      <c r="K59" s="26" t="s">
        <v>16</v>
      </c>
      <c r="L59" s="36"/>
      <c r="M59" s="22"/>
    </row>
    <row r="60" spans="1:13" ht="15.6" x14ac:dyDescent="0.3">
      <c r="A60" s="40"/>
      <c r="B60" s="50"/>
      <c r="C60" s="36"/>
      <c r="D60" s="44"/>
      <c r="E60" s="36"/>
      <c r="F60" s="22"/>
      <c r="H60" s="21"/>
      <c r="I60" s="24" t="s">
        <v>32</v>
      </c>
      <c r="J60" s="25" t="e">
        <f>J58/J59</f>
        <v>#DIV/0!</v>
      </c>
      <c r="K60" s="26" t="s">
        <v>64</v>
      </c>
      <c r="L60" s="36"/>
      <c r="M60" s="22"/>
    </row>
    <row r="61" spans="1:13" ht="15.6" x14ac:dyDescent="0.3">
      <c r="A61" s="21"/>
      <c r="B61" s="36"/>
      <c r="C61" s="36"/>
      <c r="D61" s="36"/>
      <c r="E61" s="36"/>
      <c r="F61" s="22"/>
      <c r="H61" s="21"/>
      <c r="I61" s="27" t="s">
        <v>17</v>
      </c>
      <c r="J61" s="34"/>
      <c r="K61" s="47"/>
      <c r="L61" s="36"/>
      <c r="M61" s="22"/>
    </row>
    <row r="62" spans="1:13" ht="15.6" x14ac:dyDescent="0.3">
      <c r="A62" s="21"/>
      <c r="B62" s="36"/>
      <c r="C62" s="36"/>
      <c r="D62" s="36"/>
      <c r="E62" s="36"/>
      <c r="F62" s="22"/>
      <c r="H62" s="21"/>
      <c r="I62" s="28" t="s">
        <v>33</v>
      </c>
      <c r="J62" s="29" t="e">
        <f>J60*J61</f>
        <v>#DIV/0!</v>
      </c>
      <c r="K62" s="48" t="s">
        <v>64</v>
      </c>
      <c r="L62" s="36"/>
      <c r="M62" s="22"/>
    </row>
    <row r="63" spans="1:13" ht="15" customHeight="1" x14ac:dyDescent="0.3">
      <c r="A63" s="49"/>
      <c r="B63" s="36"/>
      <c r="C63" s="36"/>
      <c r="D63" s="36"/>
      <c r="E63" s="36"/>
      <c r="F63" s="22"/>
      <c r="H63" s="21"/>
      <c r="I63" s="45"/>
      <c r="J63" s="36"/>
      <c r="K63" s="36"/>
      <c r="L63" s="36"/>
      <c r="M63" s="22"/>
    </row>
    <row r="64" spans="1:13" ht="15" customHeight="1" x14ac:dyDescent="0.3">
      <c r="A64" s="49"/>
      <c r="B64" s="36"/>
      <c r="C64" s="36"/>
      <c r="D64" s="36"/>
      <c r="E64" s="36"/>
      <c r="F64" s="22"/>
      <c r="H64" s="21"/>
      <c r="I64" s="36"/>
      <c r="J64" s="36"/>
      <c r="K64" s="36"/>
      <c r="L64" s="36"/>
      <c r="M64" s="22"/>
    </row>
    <row r="65" spans="1:13" ht="15" customHeight="1" x14ac:dyDescent="0.3">
      <c r="A65" s="49"/>
      <c r="B65" s="36"/>
      <c r="C65" s="36"/>
      <c r="D65" s="36"/>
      <c r="E65" s="36"/>
      <c r="F65" s="22"/>
      <c r="H65" s="21"/>
      <c r="I65" s="36"/>
      <c r="J65" s="39" t="s">
        <v>77</v>
      </c>
      <c r="K65" s="36"/>
      <c r="L65" s="36"/>
      <c r="M65" s="22"/>
    </row>
    <row r="66" spans="1:13" ht="15" customHeight="1" x14ac:dyDescent="0.35">
      <c r="A66" s="49"/>
      <c r="B66" s="36"/>
      <c r="C66" s="36"/>
      <c r="D66" s="36"/>
      <c r="E66" s="36"/>
      <c r="F66" s="22"/>
      <c r="H66" s="21"/>
      <c r="I66" s="106" t="s">
        <v>78</v>
      </c>
      <c r="J66" s="107"/>
      <c r="K66" s="108"/>
      <c r="L66" s="36"/>
      <c r="M66" s="22"/>
    </row>
    <row r="67" spans="1:13" ht="15" customHeight="1" x14ac:dyDescent="0.3">
      <c r="A67" s="49"/>
      <c r="B67" s="36"/>
      <c r="C67" s="36"/>
      <c r="D67" s="36"/>
      <c r="E67" s="36"/>
      <c r="F67" s="22"/>
      <c r="H67" s="21"/>
      <c r="I67" s="24" t="s">
        <v>34</v>
      </c>
      <c r="J67" s="25" t="e">
        <f>((K34/(K40-K34))*L40)</f>
        <v>#DIV/0!</v>
      </c>
      <c r="K67" s="26" t="s">
        <v>63</v>
      </c>
      <c r="L67" s="36"/>
      <c r="M67" s="22"/>
    </row>
    <row r="68" spans="1:13" ht="15.6" x14ac:dyDescent="0.3">
      <c r="A68" s="49"/>
      <c r="B68" s="36"/>
      <c r="C68" s="36"/>
      <c r="D68" s="36"/>
      <c r="E68" s="36"/>
      <c r="F68" s="22"/>
      <c r="H68" s="21"/>
      <c r="I68" s="24" t="s">
        <v>35</v>
      </c>
      <c r="J68" s="34"/>
      <c r="K68" s="26" t="s">
        <v>16</v>
      </c>
      <c r="L68" s="36"/>
      <c r="M68" s="22"/>
    </row>
    <row r="69" spans="1:13" ht="16.2" thickBot="1" x14ac:dyDescent="0.35">
      <c r="A69" s="51"/>
      <c r="B69" s="31"/>
      <c r="C69" s="31"/>
      <c r="D69" s="31"/>
      <c r="E69" s="31"/>
      <c r="F69" s="32"/>
      <c r="H69" s="21"/>
      <c r="I69" s="24" t="s">
        <v>32</v>
      </c>
      <c r="J69" s="25" t="e">
        <f>J67/J68</f>
        <v>#DIV/0!</v>
      </c>
      <c r="K69" s="26" t="s">
        <v>64</v>
      </c>
      <c r="L69" s="36"/>
      <c r="M69" s="22"/>
    </row>
    <row r="70" spans="1:13" ht="15.6" x14ac:dyDescent="0.3">
      <c r="A70" s="23"/>
      <c r="B70" s="9"/>
      <c r="F70" s="36"/>
      <c r="H70" s="21"/>
      <c r="I70" s="27" t="s">
        <v>17</v>
      </c>
      <c r="J70" s="34"/>
      <c r="K70" s="47"/>
      <c r="L70" s="36"/>
      <c r="M70" s="22"/>
    </row>
    <row r="71" spans="1:13" ht="15.6" x14ac:dyDescent="0.3">
      <c r="A71" s="4"/>
      <c r="F71" s="36"/>
      <c r="H71" s="21"/>
      <c r="I71" s="28" t="s">
        <v>33</v>
      </c>
      <c r="J71" s="29" t="e">
        <f>J69*J70</f>
        <v>#DIV/0!</v>
      </c>
      <c r="K71" s="48" t="s">
        <v>64</v>
      </c>
      <c r="L71" s="36"/>
      <c r="M71" s="22"/>
    </row>
    <row r="72" spans="1:13" ht="15.6" x14ac:dyDescent="0.3">
      <c r="A72" s="4"/>
      <c r="B72" s="5"/>
      <c r="C72" s="5"/>
      <c r="D72" s="5"/>
      <c r="F72" s="36"/>
      <c r="H72" s="21"/>
      <c r="I72" s="24"/>
      <c r="J72" s="36"/>
      <c r="K72" s="47"/>
      <c r="L72" s="36"/>
      <c r="M72" s="22"/>
    </row>
    <row r="73" spans="1:13" ht="15.6" x14ac:dyDescent="0.3">
      <c r="A73" s="4"/>
      <c r="F73" s="36"/>
      <c r="H73" s="21"/>
      <c r="I73" s="24"/>
      <c r="J73" s="36"/>
      <c r="K73" s="36"/>
      <c r="L73" s="36"/>
      <c r="M73" s="22"/>
    </row>
    <row r="74" spans="1:13" ht="18" x14ac:dyDescent="0.35">
      <c r="A74" s="4"/>
      <c r="F74" s="36"/>
      <c r="H74" s="21"/>
      <c r="I74" s="106" t="s">
        <v>79</v>
      </c>
      <c r="J74" s="107"/>
      <c r="K74" s="108"/>
      <c r="L74" s="36"/>
      <c r="M74" s="22"/>
    </row>
    <row r="75" spans="1:13" ht="15.6" x14ac:dyDescent="0.3">
      <c r="A75" s="4"/>
      <c r="F75" s="36"/>
      <c r="H75" s="21"/>
      <c r="I75" s="24" t="s">
        <v>34</v>
      </c>
      <c r="J75" s="25" t="e">
        <f>((K35/(K41-K35))*L41)</f>
        <v>#DIV/0!</v>
      </c>
      <c r="K75" s="26" t="s">
        <v>63</v>
      </c>
      <c r="L75" s="36"/>
      <c r="M75" s="22"/>
    </row>
    <row r="76" spans="1:13" ht="15.6" x14ac:dyDescent="0.3">
      <c r="A76" s="4"/>
      <c r="F76" s="36"/>
      <c r="H76" s="21"/>
      <c r="I76" s="24" t="s">
        <v>35</v>
      </c>
      <c r="J76" s="34"/>
      <c r="K76" s="26" t="s">
        <v>16</v>
      </c>
      <c r="L76" s="36"/>
      <c r="M76" s="22"/>
    </row>
    <row r="77" spans="1:13" ht="15.6" x14ac:dyDescent="0.3">
      <c r="A77" s="4"/>
      <c r="F77" s="36"/>
      <c r="H77" s="21"/>
      <c r="I77" s="24" t="s">
        <v>32</v>
      </c>
      <c r="J77" s="25" t="e">
        <f>J75/J76</f>
        <v>#DIV/0!</v>
      </c>
      <c r="K77" s="26" t="s">
        <v>64</v>
      </c>
      <c r="L77" s="36"/>
      <c r="M77" s="22"/>
    </row>
    <row r="78" spans="1:13" ht="15.6" x14ac:dyDescent="0.3">
      <c r="A78" s="4"/>
      <c r="F78" s="36"/>
      <c r="H78" s="21"/>
      <c r="I78" s="27" t="s">
        <v>17</v>
      </c>
      <c r="J78" s="34"/>
      <c r="K78" s="47"/>
      <c r="L78" s="36"/>
      <c r="M78" s="22"/>
    </row>
    <row r="79" spans="1:13" ht="15.6" x14ac:dyDescent="0.3">
      <c r="A79" s="4"/>
      <c r="F79" s="36"/>
      <c r="G79" s="36"/>
      <c r="H79" s="21"/>
      <c r="I79" s="28" t="s">
        <v>33</v>
      </c>
      <c r="J79" s="29" t="e">
        <f>J77*J78</f>
        <v>#DIV/0!</v>
      </c>
      <c r="K79" s="48" t="s">
        <v>64</v>
      </c>
      <c r="L79" s="36"/>
      <c r="M79" s="22"/>
    </row>
    <row r="80" spans="1:13" ht="15" thickBot="1" x14ac:dyDescent="0.35">
      <c r="A80" s="4"/>
      <c r="F80" s="36"/>
      <c r="G80" s="36"/>
      <c r="H80" s="30"/>
      <c r="I80" s="31"/>
      <c r="J80" s="31"/>
      <c r="K80" s="31"/>
      <c r="L80" s="31"/>
      <c r="M80" s="32"/>
    </row>
    <row r="81" spans="1:13" x14ac:dyDescent="0.3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</row>
    <row r="82" spans="1:13" x14ac:dyDescent="0.3">
      <c r="A82" s="4"/>
      <c r="F82" s="36"/>
      <c r="G82" s="36"/>
      <c r="H82" s="36"/>
      <c r="I82" s="36"/>
      <c r="J82" s="36"/>
      <c r="K82" s="36"/>
      <c r="L82" s="36"/>
      <c r="M82" s="36"/>
    </row>
    <row r="83" spans="1:13" x14ac:dyDescent="0.3">
      <c r="A83" s="4"/>
      <c r="F83" s="36"/>
      <c r="G83" s="36"/>
      <c r="H83" s="36"/>
      <c r="I83" s="36"/>
      <c r="J83" s="36"/>
      <c r="K83" s="36"/>
      <c r="L83" s="36"/>
      <c r="M83" s="36"/>
    </row>
    <row r="84" spans="1:13" x14ac:dyDescent="0.3">
      <c r="A84" s="4"/>
      <c r="F84" s="36"/>
      <c r="G84" s="36"/>
    </row>
    <row r="85" spans="1:13" x14ac:dyDescent="0.3">
      <c r="A85" s="4"/>
      <c r="F85" s="36"/>
      <c r="G85" s="36"/>
    </row>
    <row r="86" spans="1:13" x14ac:dyDescent="0.3">
      <c r="A86" s="4"/>
      <c r="F86" s="36"/>
      <c r="G86" s="36"/>
    </row>
    <row r="87" spans="1:13" x14ac:dyDescent="0.3">
      <c r="A87" s="4"/>
      <c r="F87" s="36"/>
      <c r="G87" s="36"/>
    </row>
    <row r="88" spans="1:13" ht="15" thickBot="1" x14ac:dyDescent="0.35">
      <c r="A88" s="11"/>
      <c r="B88" s="12"/>
      <c r="C88" s="12"/>
      <c r="D88" s="12"/>
      <c r="E88" s="12"/>
      <c r="F88" s="12"/>
      <c r="G88" s="36"/>
    </row>
  </sheetData>
  <sheetProtection algorithmName="SHA-512" hashValue="fzVBz3cHrjL+3rmUKBadAzPcaKuht4DU1yIkTaxerhRAya2vCDq2m2SMARG3NKieHLQ++EywJiFR8AhQF6VCMg==" saltValue="cYTcYe+pJ4tF6kPK3utXoA==" spinCount="100000" sheet="1" objects="1" scenarios="1"/>
  <protectedRanges>
    <protectedRange algorithmName="SHA-512" hashValue="tNb1OfkTKzyi38JNeKRrnuxbV8mFAMY99W+8rsXB44O+NrBLCOyIO+IK5Osz8cLt4S8+5lZBST2kPLYSc7eWJQ==" saltValue="dt/0XHsTB8txCyUuFeEozw==" spinCount="100000" sqref="C17:D22 E21:E31" name="Range1"/>
  </protectedRanges>
  <mergeCells count="17">
    <mergeCell ref="I74:K74"/>
    <mergeCell ref="B50:D50"/>
    <mergeCell ref="I66:K66"/>
    <mergeCell ref="I45:K45"/>
    <mergeCell ref="C27:D27"/>
    <mergeCell ref="J31:K31"/>
    <mergeCell ref="J32:K32"/>
    <mergeCell ref="C38:D38"/>
    <mergeCell ref="J38:L38"/>
    <mergeCell ref="C39:D39"/>
    <mergeCell ref="C26:D26"/>
    <mergeCell ref="J26:L26"/>
    <mergeCell ref="I12:J12"/>
    <mergeCell ref="C14:D14"/>
    <mergeCell ref="J14:L14"/>
    <mergeCell ref="C15:D15"/>
    <mergeCell ref="J20:L20"/>
  </mergeCells>
  <pageMargins left="0.7" right="0.7" top="0.75" bottom="0.75" header="0.3" footer="0.3"/>
  <pageSetup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549C-A58A-4223-A358-5BCCC2463467}">
  <sheetPr>
    <pageSetUpPr fitToPage="1"/>
  </sheetPr>
  <dimension ref="A1:M88"/>
  <sheetViews>
    <sheetView view="pageBreakPreview" zoomScale="130" zoomScaleNormal="130" zoomScaleSheetLayoutView="130" workbookViewId="0">
      <selection activeCell="G76" sqref="G76"/>
    </sheetView>
  </sheetViews>
  <sheetFormatPr defaultColWidth="9" defaultRowHeight="14.4" x14ac:dyDescent="0.3"/>
  <cols>
    <col min="1" max="1" width="5.44140625" style="3" customWidth="1"/>
    <col min="2" max="2" width="29" style="3" customWidth="1"/>
    <col min="3" max="3" width="12.44140625" style="3" customWidth="1"/>
    <col min="4" max="4" width="11.44140625" style="3" customWidth="1"/>
    <col min="5" max="5" width="12.44140625" style="3" customWidth="1"/>
    <col min="6" max="6" width="9" style="3"/>
    <col min="7" max="7" width="5.33203125" style="3" customWidth="1"/>
    <col min="8" max="8" width="4.6640625" style="3" customWidth="1"/>
    <col min="9" max="9" width="38.88671875" style="3" customWidth="1"/>
    <col min="10" max="10" width="13.5546875" style="3" customWidth="1"/>
    <col min="11" max="11" width="13.44140625" style="3" customWidth="1"/>
    <col min="12" max="12" width="10.44140625" style="3" customWidth="1"/>
    <col min="13" max="13" width="4" style="3" customWidth="1"/>
    <col min="14" max="16384" width="9" style="3"/>
  </cols>
  <sheetData>
    <row r="1" spans="1:13" x14ac:dyDescent="0.3">
      <c r="A1" s="2"/>
      <c r="B1" s="2"/>
      <c r="C1" s="14"/>
      <c r="D1" s="14"/>
      <c r="E1" s="14"/>
      <c r="F1" s="14"/>
      <c r="G1" s="14"/>
      <c r="H1" s="2"/>
      <c r="I1" s="2"/>
      <c r="J1" s="2"/>
      <c r="K1" s="2"/>
      <c r="L1" s="2"/>
      <c r="M1" s="2"/>
    </row>
    <row r="2" spans="1:13" ht="21" x14ac:dyDescent="0.4">
      <c r="A2" s="2"/>
      <c r="B2" s="2"/>
      <c r="C2" s="14"/>
      <c r="D2" s="15" t="s">
        <v>59</v>
      </c>
      <c r="E2" s="15" t="s">
        <v>58</v>
      </c>
      <c r="F2" s="15"/>
      <c r="G2" s="14"/>
      <c r="H2" s="2"/>
      <c r="I2" s="2"/>
      <c r="J2" s="2"/>
      <c r="K2" s="2"/>
      <c r="L2" s="2"/>
      <c r="M2" s="2"/>
    </row>
    <row r="3" spans="1:13" x14ac:dyDescent="0.3">
      <c r="A3" s="2"/>
      <c r="B3" s="2"/>
      <c r="C3" s="14"/>
      <c r="D3" s="14"/>
      <c r="E3" s="14"/>
      <c r="F3" s="14"/>
      <c r="G3" s="14"/>
      <c r="H3" s="2"/>
      <c r="I3" s="2"/>
      <c r="J3" s="2"/>
      <c r="K3" s="2"/>
      <c r="L3" s="2"/>
      <c r="M3" s="2"/>
    </row>
    <row r="4" spans="1: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">
      <c r="B8" s="3" t="s">
        <v>36</v>
      </c>
    </row>
    <row r="9" spans="1:13" ht="15.6" x14ac:dyDescent="0.3">
      <c r="B9" s="3" t="s">
        <v>7</v>
      </c>
      <c r="D9" s="16"/>
      <c r="E9" s="16"/>
      <c r="F9" s="16"/>
      <c r="G9" s="16"/>
      <c r="H9" s="16"/>
      <c r="I9" s="16"/>
      <c r="J9" s="16"/>
    </row>
    <row r="10" spans="1:13" ht="16.2" thickBot="1" x14ac:dyDescent="0.35">
      <c r="B10" s="3" t="s">
        <v>8</v>
      </c>
      <c r="D10" s="16"/>
      <c r="E10" s="16"/>
      <c r="F10" s="16"/>
      <c r="G10" s="16"/>
      <c r="H10" s="16"/>
      <c r="I10" s="16"/>
      <c r="J10" s="16"/>
    </row>
    <row r="11" spans="1:13" ht="15.6" x14ac:dyDescent="0.3">
      <c r="A11" s="17"/>
      <c r="B11" s="19"/>
      <c r="C11" s="19"/>
      <c r="D11" s="19"/>
      <c r="E11" s="19"/>
      <c r="F11" s="20"/>
      <c r="H11" s="17"/>
      <c r="I11" s="18"/>
      <c r="J11" s="18"/>
      <c r="K11" s="19"/>
      <c r="L11" s="19"/>
      <c r="M11" s="20"/>
    </row>
    <row r="12" spans="1:13" ht="15.6" x14ac:dyDescent="0.3">
      <c r="A12" s="21"/>
      <c r="B12" s="36"/>
      <c r="C12" s="36"/>
      <c r="D12" s="36"/>
      <c r="E12" s="36"/>
      <c r="F12" s="22"/>
      <c r="H12" s="21"/>
      <c r="I12" s="103" t="s">
        <v>9</v>
      </c>
      <c r="J12" s="103"/>
      <c r="K12" s="36"/>
      <c r="L12" s="36"/>
      <c r="M12" s="22"/>
    </row>
    <row r="13" spans="1:13" x14ac:dyDescent="0.3">
      <c r="A13" s="21"/>
      <c r="B13" s="39" t="s">
        <v>10</v>
      </c>
      <c r="C13" s="44"/>
      <c r="D13" s="44"/>
      <c r="E13" s="36"/>
      <c r="F13" s="22"/>
      <c r="H13" s="21"/>
      <c r="I13" s="36"/>
      <c r="J13" s="38"/>
      <c r="K13" s="39" t="s">
        <v>28</v>
      </c>
      <c r="L13" s="91"/>
      <c r="M13" s="22"/>
    </row>
    <row r="14" spans="1:13" x14ac:dyDescent="0.3">
      <c r="A14" s="21"/>
      <c r="B14" s="36"/>
      <c r="C14" s="99" t="s">
        <v>12</v>
      </c>
      <c r="D14" s="99"/>
      <c r="E14" s="36"/>
      <c r="F14" s="22"/>
      <c r="H14" s="21"/>
      <c r="I14" s="36"/>
      <c r="J14" s="100" t="s">
        <v>26</v>
      </c>
      <c r="K14" s="101"/>
      <c r="L14" s="102"/>
      <c r="M14" s="22"/>
    </row>
    <row r="15" spans="1:13" x14ac:dyDescent="0.3">
      <c r="A15" s="40"/>
      <c r="B15" s="38"/>
      <c r="C15" s="104" t="s">
        <v>26</v>
      </c>
      <c r="D15" s="105"/>
      <c r="E15" s="36"/>
      <c r="F15" s="22"/>
      <c r="H15" s="21"/>
      <c r="I15" s="36"/>
      <c r="J15" s="92" t="s">
        <v>24</v>
      </c>
      <c r="K15" s="92" t="s">
        <v>25</v>
      </c>
      <c r="L15" s="92" t="s">
        <v>19</v>
      </c>
      <c r="M15" s="22"/>
    </row>
    <row r="16" spans="1:13" ht="15.6" x14ac:dyDescent="0.3">
      <c r="A16" s="49"/>
      <c r="B16" s="8" t="s">
        <v>61</v>
      </c>
      <c r="C16" s="35" t="s">
        <v>24</v>
      </c>
      <c r="D16" s="35" t="s">
        <v>25</v>
      </c>
      <c r="E16" s="36"/>
      <c r="F16" s="22"/>
      <c r="H16" s="21"/>
      <c r="I16" s="92" t="s">
        <v>48</v>
      </c>
      <c r="J16" s="33"/>
      <c r="K16" s="33"/>
      <c r="L16" s="8" t="e">
        <f>AVERAGE(J16:K16)</f>
        <v>#DIV/0!</v>
      </c>
      <c r="M16" s="22"/>
    </row>
    <row r="17" spans="1:13" ht="15.6" x14ac:dyDescent="0.3">
      <c r="A17" s="49"/>
      <c r="B17" s="8">
        <v>0</v>
      </c>
      <c r="C17" s="1"/>
      <c r="D17" s="1"/>
      <c r="E17" s="36"/>
      <c r="F17" s="22"/>
      <c r="H17" s="21"/>
      <c r="I17" s="92" t="s">
        <v>49</v>
      </c>
      <c r="J17" s="33"/>
      <c r="K17" s="33"/>
      <c r="L17" s="8" t="e">
        <f t="shared" ref="L17" si="0">AVERAGE(J17:K17)</f>
        <v>#DIV/0!</v>
      </c>
      <c r="M17" s="22"/>
    </row>
    <row r="18" spans="1:13" ht="15.6" x14ac:dyDescent="0.3">
      <c r="A18" s="49"/>
      <c r="B18" s="8">
        <v>0.2</v>
      </c>
      <c r="C18" s="1"/>
      <c r="D18" s="1"/>
      <c r="E18" s="36"/>
      <c r="F18" s="22"/>
      <c r="H18" s="21"/>
      <c r="I18" s="36"/>
      <c r="J18" s="38"/>
      <c r="K18" s="36"/>
      <c r="L18" s="38"/>
      <c r="M18" s="22"/>
    </row>
    <row r="19" spans="1:13" ht="15.6" x14ac:dyDescent="0.3">
      <c r="A19" s="49"/>
      <c r="B19" s="8">
        <v>0.4</v>
      </c>
      <c r="C19" s="1"/>
      <c r="D19" s="1"/>
      <c r="E19" s="36"/>
      <c r="F19" s="22"/>
      <c r="H19" s="21"/>
      <c r="I19" s="36"/>
      <c r="J19" s="38"/>
      <c r="K19" s="39" t="s">
        <v>11</v>
      </c>
      <c r="L19" s="91"/>
      <c r="M19" s="22"/>
    </row>
    <row r="20" spans="1:13" ht="15.6" x14ac:dyDescent="0.3">
      <c r="A20" s="49"/>
      <c r="B20" s="8">
        <v>0.6</v>
      </c>
      <c r="C20" s="1"/>
      <c r="D20" s="1"/>
      <c r="E20" s="36"/>
      <c r="F20" s="22"/>
      <c r="H20" s="21"/>
      <c r="I20" s="36"/>
      <c r="J20" s="100" t="s">
        <v>26</v>
      </c>
      <c r="K20" s="101"/>
      <c r="L20" s="102"/>
      <c r="M20" s="22"/>
    </row>
    <row r="21" spans="1:13" ht="15.6" x14ac:dyDescent="0.3">
      <c r="A21" s="40"/>
      <c r="B21" s="8">
        <v>0.8</v>
      </c>
      <c r="C21" s="1"/>
      <c r="D21" s="1"/>
      <c r="E21" s="36"/>
      <c r="F21" s="22"/>
      <c r="H21" s="21"/>
      <c r="I21" s="36"/>
      <c r="J21" s="92" t="s">
        <v>24</v>
      </c>
      <c r="K21" s="92" t="s">
        <v>25</v>
      </c>
      <c r="L21" s="92" t="s">
        <v>19</v>
      </c>
      <c r="M21" s="22"/>
    </row>
    <row r="22" spans="1:13" ht="15.6" x14ac:dyDescent="0.3">
      <c r="A22" s="40"/>
      <c r="B22" s="8">
        <v>1</v>
      </c>
      <c r="C22" s="1"/>
      <c r="D22" s="1"/>
      <c r="E22" s="36"/>
      <c r="F22" s="22"/>
      <c r="H22" s="21"/>
      <c r="I22" s="92" t="s">
        <v>52</v>
      </c>
      <c r="J22" s="33"/>
      <c r="K22" s="33"/>
      <c r="L22" s="8" t="e">
        <f>AVERAGE(J22:K22)</f>
        <v>#DIV/0!</v>
      </c>
      <c r="M22" s="22"/>
    </row>
    <row r="23" spans="1:13" ht="15.6" x14ac:dyDescent="0.3">
      <c r="A23" s="40"/>
      <c r="B23" s="36"/>
      <c r="C23" s="36"/>
      <c r="D23" s="36"/>
      <c r="E23" s="36"/>
      <c r="F23" s="22"/>
      <c r="H23" s="21"/>
      <c r="I23" s="92" t="s">
        <v>53</v>
      </c>
      <c r="J23" s="33"/>
      <c r="K23" s="33"/>
      <c r="L23" s="8" t="e">
        <f>AVERAGE(J23:K23)</f>
        <v>#DIV/0!</v>
      </c>
      <c r="M23" s="22"/>
    </row>
    <row r="24" spans="1:13" x14ac:dyDescent="0.3">
      <c r="A24" s="40"/>
      <c r="B24" s="36"/>
      <c r="C24" s="36"/>
      <c r="D24" s="36"/>
      <c r="E24" s="36"/>
      <c r="F24" s="22"/>
      <c r="H24" s="21"/>
      <c r="I24" s="36"/>
      <c r="J24" s="36"/>
      <c r="K24" s="36"/>
      <c r="L24" s="36"/>
      <c r="M24" s="22"/>
    </row>
    <row r="25" spans="1:13" x14ac:dyDescent="0.3">
      <c r="A25" s="40"/>
      <c r="B25" s="36"/>
      <c r="C25" s="36"/>
      <c r="D25" s="36"/>
      <c r="E25" s="36"/>
      <c r="F25" s="22"/>
      <c r="H25" s="21"/>
      <c r="I25" s="36"/>
      <c r="J25" s="38"/>
      <c r="K25" s="39" t="s">
        <v>13</v>
      </c>
      <c r="L25" s="91"/>
      <c r="M25" s="22"/>
    </row>
    <row r="26" spans="1:13" x14ac:dyDescent="0.3">
      <c r="A26" s="40"/>
      <c r="B26" s="36"/>
      <c r="C26" s="99" t="s">
        <v>14</v>
      </c>
      <c r="D26" s="99"/>
      <c r="E26" s="36"/>
      <c r="F26" s="22"/>
      <c r="H26" s="21"/>
      <c r="I26" s="36"/>
      <c r="J26" s="100" t="s">
        <v>26</v>
      </c>
      <c r="K26" s="101"/>
      <c r="L26" s="102"/>
      <c r="M26" s="22"/>
    </row>
    <row r="27" spans="1:13" x14ac:dyDescent="0.3">
      <c r="A27" s="40"/>
      <c r="B27" s="36"/>
      <c r="C27" s="104" t="s">
        <v>26</v>
      </c>
      <c r="D27" s="105"/>
      <c r="E27" s="36"/>
      <c r="F27" s="22"/>
      <c r="H27" s="21"/>
      <c r="I27" s="36"/>
      <c r="J27" s="92" t="s">
        <v>24</v>
      </c>
      <c r="K27" s="92" t="s">
        <v>25</v>
      </c>
      <c r="L27" s="92" t="s">
        <v>19</v>
      </c>
      <c r="M27" s="22"/>
    </row>
    <row r="28" spans="1:13" ht="15.6" x14ac:dyDescent="0.3">
      <c r="A28" s="40"/>
      <c r="B28" s="8" t="s">
        <v>61</v>
      </c>
      <c r="C28" s="35" t="s">
        <v>19</v>
      </c>
      <c r="D28" s="35" t="s">
        <v>27</v>
      </c>
      <c r="E28" s="36"/>
      <c r="F28" s="22"/>
      <c r="H28" s="21"/>
      <c r="I28" s="92" t="s">
        <v>73</v>
      </c>
      <c r="J28" s="33"/>
      <c r="K28" s="33"/>
      <c r="L28" s="8" t="e">
        <f>AVERAGE(J28:K28)</f>
        <v>#DIV/0!</v>
      </c>
      <c r="M28" s="22"/>
    </row>
    <row r="29" spans="1:13" ht="15.6" x14ac:dyDescent="0.3">
      <c r="A29" s="40"/>
      <c r="B29" s="8">
        <v>0</v>
      </c>
      <c r="C29" s="35" t="e">
        <f t="shared" ref="C29:C34" si="1">AVERAGE(C17:D17)</f>
        <v>#DIV/0!</v>
      </c>
      <c r="D29" s="35" t="e">
        <f t="shared" ref="D29:D34" si="2">C29-$C$29</f>
        <v>#DIV/0!</v>
      </c>
      <c r="E29" s="36"/>
      <c r="F29" s="22"/>
      <c r="H29" s="21"/>
      <c r="I29" s="92" t="s">
        <v>74</v>
      </c>
      <c r="J29" s="33"/>
      <c r="K29" s="33"/>
      <c r="L29" s="8" t="e">
        <f>AVERAGE(J29:K29)</f>
        <v>#DIV/0!</v>
      </c>
      <c r="M29" s="22"/>
    </row>
    <row r="30" spans="1:13" ht="15.6" x14ac:dyDescent="0.3">
      <c r="A30" s="40"/>
      <c r="B30" s="8">
        <v>0.2</v>
      </c>
      <c r="C30" s="35" t="e">
        <f t="shared" si="1"/>
        <v>#DIV/0!</v>
      </c>
      <c r="D30" s="35" t="e">
        <f t="shared" si="2"/>
        <v>#DIV/0!</v>
      </c>
      <c r="E30" s="36"/>
      <c r="F30" s="22"/>
      <c r="H30" s="21"/>
      <c r="I30" s="36"/>
      <c r="J30" s="36"/>
      <c r="K30" s="36"/>
      <c r="L30" s="36"/>
      <c r="M30" s="22"/>
    </row>
    <row r="31" spans="1:13" ht="15.6" x14ac:dyDescent="0.3">
      <c r="A31" s="40"/>
      <c r="B31" s="8">
        <v>0.4</v>
      </c>
      <c r="C31" s="35" t="e">
        <f t="shared" si="1"/>
        <v>#DIV/0!</v>
      </c>
      <c r="D31" s="35" t="e">
        <f t="shared" si="2"/>
        <v>#DIV/0!</v>
      </c>
      <c r="E31" s="36"/>
      <c r="F31" s="22"/>
      <c r="H31" s="21"/>
      <c r="I31" s="44"/>
      <c r="J31" s="99" t="s">
        <v>40</v>
      </c>
      <c r="K31" s="99"/>
      <c r="L31" s="36"/>
      <c r="M31" s="22"/>
    </row>
    <row r="32" spans="1:13" ht="15.6" x14ac:dyDescent="0.3">
      <c r="A32" s="21"/>
      <c r="B32" s="8">
        <v>0.6</v>
      </c>
      <c r="C32" s="35" t="e">
        <f t="shared" si="1"/>
        <v>#DIV/0!</v>
      </c>
      <c r="D32" s="35" t="e">
        <f t="shared" si="2"/>
        <v>#DIV/0!</v>
      </c>
      <c r="E32" s="36"/>
      <c r="F32" s="22"/>
      <c r="H32" s="21"/>
      <c r="I32" s="36"/>
      <c r="J32" s="100" t="s">
        <v>29</v>
      </c>
      <c r="K32" s="102"/>
      <c r="L32" s="38"/>
      <c r="M32" s="22"/>
    </row>
    <row r="33" spans="1:13" ht="15.6" x14ac:dyDescent="0.3">
      <c r="A33" s="21"/>
      <c r="B33" s="8">
        <v>0.8</v>
      </c>
      <c r="C33" s="35" t="e">
        <f t="shared" si="1"/>
        <v>#DIV/0!</v>
      </c>
      <c r="D33" s="35" t="e">
        <f t="shared" si="2"/>
        <v>#DIV/0!</v>
      </c>
      <c r="E33" s="36"/>
      <c r="F33" s="22"/>
      <c r="H33" s="21"/>
      <c r="I33" s="36"/>
      <c r="J33" s="92" t="s">
        <v>30</v>
      </c>
      <c r="K33" s="92" t="s">
        <v>31</v>
      </c>
      <c r="L33" s="36"/>
      <c r="M33" s="22"/>
    </row>
    <row r="34" spans="1:13" ht="15.6" x14ac:dyDescent="0.3">
      <c r="A34" s="21"/>
      <c r="B34" s="8">
        <v>1</v>
      </c>
      <c r="C34" s="35" t="e">
        <f t="shared" si="1"/>
        <v>#DIV/0!</v>
      </c>
      <c r="D34" s="35" t="e">
        <f t="shared" si="2"/>
        <v>#DIV/0!</v>
      </c>
      <c r="E34" s="36"/>
      <c r="F34" s="22"/>
      <c r="H34" s="21"/>
      <c r="I34" s="92" t="s">
        <v>52</v>
      </c>
      <c r="J34" s="92" t="e">
        <f>AVERAGE(C17:D17)</f>
        <v>#DIV/0!</v>
      </c>
      <c r="K34" s="92" t="e">
        <f>L22-(L16-J34)</f>
        <v>#DIV/0!</v>
      </c>
      <c r="L34" s="36"/>
      <c r="M34" s="22"/>
    </row>
    <row r="35" spans="1:13" x14ac:dyDescent="0.3">
      <c r="A35" s="21"/>
      <c r="B35" s="36"/>
      <c r="C35" s="44"/>
      <c r="D35" s="44"/>
      <c r="E35" s="36"/>
      <c r="F35" s="22"/>
      <c r="H35" s="21"/>
      <c r="I35" s="92" t="s">
        <v>53</v>
      </c>
      <c r="J35" s="92" t="e">
        <f>AVERAGE(C17:D17)</f>
        <v>#DIV/0!</v>
      </c>
      <c r="K35" s="92" t="e">
        <f>L23-(L17-J35)</f>
        <v>#DIV/0!</v>
      </c>
      <c r="L35" s="38"/>
      <c r="M35" s="22"/>
    </row>
    <row r="36" spans="1:13" x14ac:dyDescent="0.3">
      <c r="A36" s="21"/>
      <c r="B36" s="44"/>
      <c r="C36" s="36"/>
      <c r="D36" s="44"/>
      <c r="E36" s="36"/>
      <c r="F36" s="22"/>
      <c r="H36" s="21"/>
      <c r="I36" s="36"/>
      <c r="J36" s="36"/>
      <c r="K36" s="36"/>
      <c r="L36" s="38"/>
      <c r="M36" s="22"/>
    </row>
    <row r="37" spans="1:13" x14ac:dyDescent="0.3">
      <c r="A37" s="21"/>
      <c r="B37" s="36"/>
      <c r="C37" s="44"/>
      <c r="D37" s="44"/>
      <c r="E37" s="36"/>
      <c r="F37" s="22"/>
      <c r="H37" s="21"/>
      <c r="I37" s="36"/>
      <c r="J37" s="93"/>
      <c r="K37" s="39" t="s">
        <v>75</v>
      </c>
      <c r="L37" s="38"/>
      <c r="M37" s="22"/>
    </row>
    <row r="38" spans="1:13" x14ac:dyDescent="0.3">
      <c r="A38" s="21"/>
      <c r="B38" s="36"/>
      <c r="C38" s="99" t="s">
        <v>18</v>
      </c>
      <c r="D38" s="99"/>
      <c r="E38" s="36"/>
      <c r="F38" s="22"/>
      <c r="H38" s="21"/>
      <c r="I38" s="36"/>
      <c r="J38" s="109" t="s">
        <v>29</v>
      </c>
      <c r="K38" s="109"/>
      <c r="L38" s="109"/>
      <c r="M38" s="22"/>
    </row>
    <row r="39" spans="1:13" x14ac:dyDescent="0.3">
      <c r="A39" s="21"/>
      <c r="B39" s="38"/>
      <c r="C39" s="104" t="s">
        <v>26</v>
      </c>
      <c r="D39" s="105"/>
      <c r="E39" s="36"/>
      <c r="F39" s="22"/>
      <c r="H39" s="21"/>
      <c r="I39" s="36"/>
      <c r="J39" s="92" t="s">
        <v>30</v>
      </c>
      <c r="K39" s="92" t="s">
        <v>31</v>
      </c>
      <c r="L39" s="92" t="s">
        <v>81</v>
      </c>
      <c r="M39" s="22"/>
    </row>
    <row r="40" spans="1:13" ht="15.6" x14ac:dyDescent="0.3">
      <c r="A40" s="21"/>
      <c r="B40" s="8" t="s">
        <v>61</v>
      </c>
      <c r="C40" s="35" t="s">
        <v>19</v>
      </c>
      <c r="D40" s="35" t="s">
        <v>20</v>
      </c>
      <c r="E40" s="36"/>
      <c r="F40" s="22"/>
      <c r="H40" s="21"/>
      <c r="I40" s="92" t="s">
        <v>73</v>
      </c>
      <c r="J40" s="92" t="e">
        <f>AVERAGE(C17:D17)</f>
        <v>#DIV/0!</v>
      </c>
      <c r="K40" s="92" t="e">
        <f>L28-(L16-J40)</f>
        <v>#DIV/0!</v>
      </c>
      <c r="L40" s="33"/>
      <c r="M40" s="22"/>
    </row>
    <row r="41" spans="1:13" ht="15.6" x14ac:dyDescent="0.3">
      <c r="A41" s="40"/>
      <c r="B41" s="8">
        <v>0</v>
      </c>
      <c r="C41" s="8" t="e">
        <f t="shared" ref="C41:C46" si="3">D29</f>
        <v>#DIV/0!</v>
      </c>
      <c r="D41" s="8" t="e">
        <f t="shared" ref="D41:D46" si="4">STDEVP(C17:D17)</f>
        <v>#DIV/0!</v>
      </c>
      <c r="E41" s="36"/>
      <c r="F41" s="22"/>
      <c r="H41" s="21"/>
      <c r="I41" s="92" t="s">
        <v>74</v>
      </c>
      <c r="J41" s="92" t="e">
        <f>AVERAGE(C17:D17)</f>
        <v>#DIV/0!</v>
      </c>
      <c r="K41" s="92" t="e">
        <f>L29-(L17-J41)</f>
        <v>#DIV/0!</v>
      </c>
      <c r="L41" s="33"/>
      <c r="M41" s="22"/>
    </row>
    <row r="42" spans="1:13" ht="15.6" x14ac:dyDescent="0.3">
      <c r="A42" s="40"/>
      <c r="B42" s="8">
        <v>0.2</v>
      </c>
      <c r="C42" s="8" t="e">
        <f t="shared" si="3"/>
        <v>#DIV/0!</v>
      </c>
      <c r="D42" s="8" t="e">
        <f t="shared" si="4"/>
        <v>#DIV/0!</v>
      </c>
      <c r="E42" s="36"/>
      <c r="F42" s="22"/>
      <c r="H42" s="21"/>
      <c r="I42" s="36"/>
      <c r="J42" s="36"/>
      <c r="K42" s="36"/>
      <c r="L42" s="36"/>
      <c r="M42" s="22"/>
    </row>
    <row r="43" spans="1:13" ht="15.6" x14ac:dyDescent="0.3">
      <c r="A43" s="40"/>
      <c r="B43" s="8">
        <v>0.4</v>
      </c>
      <c r="C43" s="8" t="e">
        <f t="shared" si="3"/>
        <v>#DIV/0!</v>
      </c>
      <c r="D43" s="8" t="e">
        <f t="shared" si="4"/>
        <v>#DIV/0!</v>
      </c>
      <c r="E43" s="36"/>
      <c r="F43" s="22"/>
      <c r="H43" s="21"/>
      <c r="I43" s="36"/>
      <c r="J43" s="36"/>
      <c r="K43" s="36"/>
      <c r="L43" s="45"/>
      <c r="M43" s="22"/>
    </row>
    <row r="44" spans="1:13" ht="15.6" x14ac:dyDescent="0.3">
      <c r="A44" s="40"/>
      <c r="B44" s="8">
        <v>0.6</v>
      </c>
      <c r="C44" s="8" t="e">
        <f t="shared" si="3"/>
        <v>#DIV/0!</v>
      </c>
      <c r="D44" s="8" t="e">
        <f t="shared" si="4"/>
        <v>#DIV/0!</v>
      </c>
      <c r="E44" s="36"/>
      <c r="F44" s="22"/>
      <c r="H44" s="21"/>
      <c r="I44" s="45"/>
      <c r="J44" s="39" t="s">
        <v>76</v>
      </c>
      <c r="K44" s="36"/>
      <c r="L44" s="36"/>
      <c r="M44" s="22"/>
    </row>
    <row r="45" spans="1:13" ht="18" x14ac:dyDescent="0.35">
      <c r="A45" s="40"/>
      <c r="B45" s="8">
        <v>0.8</v>
      </c>
      <c r="C45" s="8" t="e">
        <f t="shared" si="3"/>
        <v>#DIV/0!</v>
      </c>
      <c r="D45" s="8" t="e">
        <f t="shared" si="4"/>
        <v>#DIV/0!</v>
      </c>
      <c r="E45" s="36"/>
      <c r="F45" s="22"/>
      <c r="H45" s="21"/>
      <c r="I45" s="106" t="s">
        <v>50</v>
      </c>
      <c r="J45" s="107"/>
      <c r="K45" s="108"/>
      <c r="L45" s="36"/>
      <c r="M45" s="22"/>
    </row>
    <row r="46" spans="1:13" ht="15.6" x14ac:dyDescent="0.3">
      <c r="A46" s="40"/>
      <c r="B46" s="8">
        <v>1</v>
      </c>
      <c r="C46" s="8" t="e">
        <f t="shared" si="3"/>
        <v>#DIV/0!</v>
      </c>
      <c r="D46" s="8" t="e">
        <f t="shared" si="4"/>
        <v>#DIV/0!</v>
      </c>
      <c r="E46" s="36"/>
      <c r="F46" s="22"/>
      <c r="H46" s="21"/>
      <c r="I46" s="24" t="s">
        <v>102</v>
      </c>
      <c r="J46" s="25" t="e">
        <f>K34</f>
        <v>#DIV/0!</v>
      </c>
      <c r="K46" s="36"/>
      <c r="L46" s="36"/>
      <c r="M46" s="22"/>
    </row>
    <row r="47" spans="1:13" ht="15.6" x14ac:dyDescent="0.3">
      <c r="A47" s="40"/>
      <c r="B47" s="36"/>
      <c r="C47" s="36"/>
      <c r="D47" s="36"/>
      <c r="E47" s="36"/>
      <c r="F47" s="22"/>
      <c r="H47" s="21"/>
      <c r="I47" s="24" t="s">
        <v>15</v>
      </c>
      <c r="J47" s="25" t="e">
        <f>SLOPE(C42:C46,B42:B46)</f>
        <v>#DIV/0!</v>
      </c>
      <c r="K47" s="46"/>
      <c r="L47" s="36"/>
      <c r="M47" s="22"/>
    </row>
    <row r="48" spans="1:13" ht="15.6" x14ac:dyDescent="0.3">
      <c r="A48" s="40"/>
      <c r="B48" s="36"/>
      <c r="C48" s="36"/>
      <c r="D48" s="36"/>
      <c r="E48" s="36"/>
      <c r="F48" s="22"/>
      <c r="H48" s="21"/>
      <c r="I48" s="24" t="s">
        <v>34</v>
      </c>
      <c r="J48" s="25" t="e">
        <f>(J46-INTERCEPT(C42:C46,B42:B46))/J47</f>
        <v>#DIV/0!</v>
      </c>
      <c r="K48" s="26" t="s">
        <v>63</v>
      </c>
      <c r="L48" s="36"/>
      <c r="M48" s="22"/>
    </row>
    <row r="49" spans="1:13" ht="15.6" x14ac:dyDescent="0.3">
      <c r="A49" s="21"/>
      <c r="B49" s="36"/>
      <c r="C49" s="36"/>
      <c r="D49" s="36"/>
      <c r="E49" s="36"/>
      <c r="F49" s="22"/>
      <c r="H49" s="21"/>
      <c r="I49" s="24" t="s">
        <v>35</v>
      </c>
      <c r="J49" s="34"/>
      <c r="K49" s="26" t="s">
        <v>16</v>
      </c>
      <c r="L49" s="36"/>
      <c r="M49" s="22"/>
    </row>
    <row r="50" spans="1:13" ht="15.6" x14ac:dyDescent="0.3">
      <c r="A50" s="21"/>
      <c r="B50" s="103" t="s">
        <v>21</v>
      </c>
      <c r="C50" s="103"/>
      <c r="D50" s="103"/>
      <c r="E50" s="36"/>
      <c r="F50" s="22"/>
      <c r="H50" s="21"/>
      <c r="I50" s="24" t="s">
        <v>32</v>
      </c>
      <c r="J50" s="25" t="e">
        <f>J48/J49</f>
        <v>#DIV/0!</v>
      </c>
      <c r="K50" s="26" t="s">
        <v>64</v>
      </c>
      <c r="L50" s="36"/>
      <c r="M50" s="22"/>
    </row>
    <row r="51" spans="1:13" ht="15.6" x14ac:dyDescent="0.3">
      <c r="A51" s="21"/>
      <c r="B51" s="50"/>
      <c r="C51" s="36"/>
      <c r="D51" s="44"/>
      <c r="E51" s="36"/>
      <c r="F51" s="22"/>
      <c r="H51" s="21"/>
      <c r="I51" s="27" t="s">
        <v>17</v>
      </c>
      <c r="J51" s="34"/>
      <c r="K51" s="47"/>
      <c r="L51" s="36"/>
      <c r="M51" s="22"/>
    </row>
    <row r="52" spans="1:13" ht="15.6" x14ac:dyDescent="0.3">
      <c r="A52" s="40"/>
      <c r="B52" s="36"/>
      <c r="C52" s="36"/>
      <c r="D52" s="36"/>
      <c r="E52" s="36"/>
      <c r="F52" s="22"/>
      <c r="H52" s="21"/>
      <c r="I52" s="28" t="s">
        <v>33</v>
      </c>
      <c r="J52" s="29" t="e">
        <f>J51*J50</f>
        <v>#DIV/0!</v>
      </c>
      <c r="K52" s="48" t="s">
        <v>64</v>
      </c>
      <c r="L52" s="36"/>
      <c r="M52" s="22"/>
    </row>
    <row r="53" spans="1:13" ht="15.6" x14ac:dyDescent="0.3">
      <c r="A53" s="40"/>
      <c r="B53" s="36"/>
      <c r="C53" s="36"/>
      <c r="D53" s="36"/>
      <c r="E53" s="36"/>
      <c r="F53" s="22"/>
      <c r="H53" s="21"/>
      <c r="I53" s="24"/>
      <c r="J53" s="36"/>
      <c r="K53" s="47"/>
      <c r="L53" s="36"/>
      <c r="M53" s="22"/>
    </row>
    <row r="54" spans="1:13" ht="15.6" x14ac:dyDescent="0.3">
      <c r="A54" s="40"/>
      <c r="B54" s="36"/>
      <c r="C54" s="36"/>
      <c r="D54" s="36"/>
      <c r="E54" s="36"/>
      <c r="F54" s="22"/>
      <c r="H54" s="21"/>
      <c r="I54" s="24"/>
      <c r="J54" s="36"/>
      <c r="K54" s="36"/>
      <c r="L54" s="36"/>
      <c r="M54" s="22"/>
    </row>
    <row r="55" spans="1:13" ht="18" x14ac:dyDescent="0.35">
      <c r="A55" s="40"/>
      <c r="B55" s="36"/>
      <c r="C55" s="36"/>
      <c r="D55" s="36"/>
      <c r="E55" s="36"/>
      <c r="F55" s="22"/>
      <c r="H55" s="21"/>
      <c r="I55" s="106" t="s">
        <v>51</v>
      </c>
      <c r="J55" s="107"/>
      <c r="K55" s="108"/>
      <c r="L55" s="36"/>
      <c r="M55" s="22"/>
    </row>
    <row r="56" spans="1:13" ht="15.6" x14ac:dyDescent="0.3">
      <c r="A56" s="40"/>
      <c r="B56" s="36"/>
      <c r="C56" s="36"/>
      <c r="D56" s="36"/>
      <c r="E56" s="36"/>
      <c r="F56" s="22"/>
      <c r="H56" s="21"/>
      <c r="I56" s="24" t="s">
        <v>102</v>
      </c>
      <c r="J56" s="25" t="e">
        <f>K35</f>
        <v>#DIV/0!</v>
      </c>
      <c r="K56" s="36"/>
      <c r="L56" s="36"/>
      <c r="M56" s="22"/>
    </row>
    <row r="57" spans="1:13" ht="15.6" x14ac:dyDescent="0.3">
      <c r="A57" s="40"/>
      <c r="B57" s="36"/>
      <c r="C57" s="36"/>
      <c r="D57" s="36"/>
      <c r="E57" s="36"/>
      <c r="F57" s="22"/>
      <c r="H57" s="21"/>
      <c r="I57" s="24" t="s">
        <v>15</v>
      </c>
      <c r="J57" s="25" t="e">
        <f>SLOPE(C42:C46,B42:B46)</f>
        <v>#DIV/0!</v>
      </c>
      <c r="K57" s="46"/>
      <c r="L57" s="36"/>
      <c r="M57" s="22"/>
    </row>
    <row r="58" spans="1:13" ht="15.6" x14ac:dyDescent="0.3">
      <c r="A58" s="40"/>
      <c r="B58" s="36"/>
      <c r="C58" s="36"/>
      <c r="D58" s="36"/>
      <c r="E58" s="36"/>
      <c r="F58" s="22"/>
      <c r="H58" s="21"/>
      <c r="I58" s="24" t="s">
        <v>34</v>
      </c>
      <c r="J58" s="25" t="e">
        <f>(J56-INTERCEPT(C42:C46,B42:B46))/J57</f>
        <v>#DIV/0!</v>
      </c>
      <c r="K58" s="26" t="s">
        <v>63</v>
      </c>
      <c r="L58" s="36"/>
      <c r="M58" s="22"/>
    </row>
    <row r="59" spans="1:13" ht="15.6" x14ac:dyDescent="0.3">
      <c r="A59" s="40"/>
      <c r="B59" s="50"/>
      <c r="C59" s="36"/>
      <c r="D59" s="44"/>
      <c r="E59" s="36"/>
      <c r="F59" s="22"/>
      <c r="H59" s="21"/>
      <c r="I59" s="24" t="s">
        <v>35</v>
      </c>
      <c r="J59" s="34"/>
      <c r="K59" s="26" t="s">
        <v>16</v>
      </c>
      <c r="L59" s="36"/>
      <c r="M59" s="22"/>
    </row>
    <row r="60" spans="1:13" ht="15.6" x14ac:dyDescent="0.3">
      <c r="A60" s="40"/>
      <c r="B60" s="50"/>
      <c r="C60" s="36"/>
      <c r="D60" s="44"/>
      <c r="E60" s="36"/>
      <c r="F60" s="22"/>
      <c r="H60" s="21"/>
      <c r="I60" s="24" t="s">
        <v>32</v>
      </c>
      <c r="J60" s="25" t="e">
        <f>J58/J59</f>
        <v>#DIV/0!</v>
      </c>
      <c r="K60" s="26" t="s">
        <v>64</v>
      </c>
      <c r="L60" s="36"/>
      <c r="M60" s="22"/>
    </row>
    <row r="61" spans="1:13" ht="15.6" x14ac:dyDescent="0.3">
      <c r="A61" s="21"/>
      <c r="B61" s="36"/>
      <c r="C61" s="36"/>
      <c r="D61" s="36"/>
      <c r="E61" s="36"/>
      <c r="F61" s="22"/>
      <c r="H61" s="21"/>
      <c r="I61" s="27" t="s">
        <v>17</v>
      </c>
      <c r="J61" s="34"/>
      <c r="K61" s="47"/>
      <c r="L61" s="36"/>
      <c r="M61" s="22"/>
    </row>
    <row r="62" spans="1:13" ht="15.6" x14ac:dyDescent="0.3">
      <c r="A62" s="21"/>
      <c r="B62" s="36"/>
      <c r="C62" s="36"/>
      <c r="D62" s="36"/>
      <c r="E62" s="36"/>
      <c r="F62" s="22"/>
      <c r="H62" s="21"/>
      <c r="I62" s="28" t="s">
        <v>33</v>
      </c>
      <c r="J62" s="29" t="e">
        <f>J60*J61</f>
        <v>#DIV/0!</v>
      </c>
      <c r="K62" s="48" t="s">
        <v>64</v>
      </c>
      <c r="L62" s="36"/>
      <c r="M62" s="22"/>
    </row>
    <row r="63" spans="1:13" ht="15" customHeight="1" x14ac:dyDescent="0.3">
      <c r="A63" s="49"/>
      <c r="B63" s="36"/>
      <c r="C63" s="36"/>
      <c r="D63" s="36"/>
      <c r="E63" s="36"/>
      <c r="F63" s="22"/>
      <c r="H63" s="21"/>
      <c r="I63" s="45"/>
      <c r="J63" s="36"/>
      <c r="K63" s="36"/>
      <c r="L63" s="36"/>
      <c r="M63" s="22"/>
    </row>
    <row r="64" spans="1:13" ht="15" customHeight="1" x14ac:dyDescent="0.3">
      <c r="A64" s="49"/>
      <c r="B64" s="36"/>
      <c r="C64" s="36"/>
      <c r="D64" s="36"/>
      <c r="E64" s="36"/>
      <c r="F64" s="22"/>
      <c r="H64" s="21"/>
      <c r="I64" s="36"/>
      <c r="J64" s="36"/>
      <c r="K64" s="36"/>
      <c r="L64" s="36"/>
      <c r="M64" s="22"/>
    </row>
    <row r="65" spans="1:13" ht="15" customHeight="1" x14ac:dyDescent="0.3">
      <c r="A65" s="49"/>
      <c r="B65" s="36"/>
      <c r="C65" s="36"/>
      <c r="D65" s="36"/>
      <c r="E65" s="36"/>
      <c r="F65" s="22"/>
      <c r="H65" s="21"/>
      <c r="I65" s="36"/>
      <c r="J65" s="39" t="s">
        <v>77</v>
      </c>
      <c r="K65" s="36"/>
      <c r="L65" s="36"/>
      <c r="M65" s="22"/>
    </row>
    <row r="66" spans="1:13" ht="15" customHeight="1" x14ac:dyDescent="0.35">
      <c r="A66" s="49"/>
      <c r="B66" s="36"/>
      <c r="C66" s="36"/>
      <c r="D66" s="36"/>
      <c r="E66" s="36"/>
      <c r="F66" s="22"/>
      <c r="H66" s="21"/>
      <c r="I66" s="110" t="s">
        <v>78</v>
      </c>
      <c r="J66" s="110"/>
      <c r="K66" s="110"/>
      <c r="L66" s="36"/>
      <c r="M66" s="22"/>
    </row>
    <row r="67" spans="1:13" ht="15" customHeight="1" x14ac:dyDescent="0.3">
      <c r="A67" s="49"/>
      <c r="B67" s="36"/>
      <c r="C67" s="36"/>
      <c r="D67" s="36"/>
      <c r="E67" s="36"/>
      <c r="F67" s="22"/>
      <c r="H67" s="21"/>
      <c r="I67" s="24" t="s">
        <v>34</v>
      </c>
      <c r="J67" s="25" t="e">
        <f>((K34/(K40-K34))*L40)</f>
        <v>#DIV/0!</v>
      </c>
      <c r="K67" s="26" t="s">
        <v>63</v>
      </c>
      <c r="L67" s="36"/>
      <c r="M67" s="22"/>
    </row>
    <row r="68" spans="1:13" ht="15.6" x14ac:dyDescent="0.3">
      <c r="A68" s="49"/>
      <c r="B68" s="36"/>
      <c r="C68" s="36"/>
      <c r="D68" s="36"/>
      <c r="E68" s="36"/>
      <c r="F68" s="22"/>
      <c r="H68" s="21"/>
      <c r="I68" s="24" t="s">
        <v>35</v>
      </c>
      <c r="J68" s="34"/>
      <c r="K68" s="26" t="s">
        <v>16</v>
      </c>
      <c r="L68" s="36"/>
      <c r="M68" s="22"/>
    </row>
    <row r="69" spans="1:13" ht="16.2" thickBot="1" x14ac:dyDescent="0.35">
      <c r="A69" s="51"/>
      <c r="B69" s="31"/>
      <c r="C69" s="31"/>
      <c r="D69" s="31"/>
      <c r="E69" s="31"/>
      <c r="F69" s="32"/>
      <c r="H69" s="21"/>
      <c r="I69" s="24" t="s">
        <v>32</v>
      </c>
      <c r="J69" s="25" t="e">
        <f>J67/J68</f>
        <v>#DIV/0!</v>
      </c>
      <c r="K69" s="26" t="s">
        <v>64</v>
      </c>
      <c r="L69" s="36"/>
      <c r="M69" s="22"/>
    </row>
    <row r="70" spans="1:13" ht="15.6" x14ac:dyDescent="0.3">
      <c r="A70" s="23"/>
      <c r="B70" s="9"/>
      <c r="F70" s="36"/>
      <c r="H70" s="21"/>
      <c r="I70" s="27" t="s">
        <v>17</v>
      </c>
      <c r="J70" s="34"/>
      <c r="K70" s="47"/>
      <c r="L70" s="36"/>
      <c r="M70" s="22"/>
    </row>
    <row r="71" spans="1:13" ht="15.6" x14ac:dyDescent="0.3">
      <c r="A71" s="4"/>
      <c r="F71" s="36"/>
      <c r="H71" s="21"/>
      <c r="I71" s="28" t="s">
        <v>33</v>
      </c>
      <c r="J71" s="29" t="e">
        <f>J69*J70</f>
        <v>#DIV/0!</v>
      </c>
      <c r="K71" s="48" t="s">
        <v>64</v>
      </c>
      <c r="L71" s="36"/>
      <c r="M71" s="22"/>
    </row>
    <row r="72" spans="1:13" ht="15.6" x14ac:dyDescent="0.3">
      <c r="A72" s="4"/>
      <c r="B72" s="5"/>
      <c r="C72" s="5"/>
      <c r="D72" s="5"/>
      <c r="F72" s="36"/>
      <c r="H72" s="21"/>
      <c r="I72" s="24"/>
      <c r="J72" s="36"/>
      <c r="K72" s="47"/>
      <c r="L72" s="36"/>
      <c r="M72" s="22"/>
    </row>
    <row r="73" spans="1:13" ht="15.6" x14ac:dyDescent="0.3">
      <c r="A73" s="4"/>
      <c r="F73" s="36"/>
      <c r="H73" s="21"/>
      <c r="I73" s="24"/>
      <c r="J73" s="36"/>
      <c r="K73" s="36"/>
      <c r="L73" s="36"/>
      <c r="M73" s="22"/>
    </row>
    <row r="74" spans="1:13" ht="18" x14ac:dyDescent="0.35">
      <c r="A74" s="4"/>
      <c r="F74" s="36"/>
      <c r="H74" s="21"/>
      <c r="I74" s="106" t="s">
        <v>79</v>
      </c>
      <c r="J74" s="107"/>
      <c r="K74" s="108"/>
      <c r="L74" s="36"/>
      <c r="M74" s="22"/>
    </row>
    <row r="75" spans="1:13" ht="15.6" x14ac:dyDescent="0.3">
      <c r="A75" s="4"/>
      <c r="F75" s="36"/>
      <c r="H75" s="21"/>
      <c r="I75" s="24" t="s">
        <v>34</v>
      </c>
      <c r="J75" s="25" t="e">
        <f>((K35/(K41-K35))*L41)</f>
        <v>#DIV/0!</v>
      </c>
      <c r="K75" s="26" t="s">
        <v>63</v>
      </c>
      <c r="L75" s="36"/>
      <c r="M75" s="22"/>
    </row>
    <row r="76" spans="1:13" ht="15.6" x14ac:dyDescent="0.3">
      <c r="A76" s="4"/>
      <c r="F76" s="36"/>
      <c r="H76" s="21"/>
      <c r="I76" s="24" t="s">
        <v>35</v>
      </c>
      <c r="J76" s="34"/>
      <c r="K76" s="26" t="s">
        <v>16</v>
      </c>
      <c r="L76" s="36"/>
      <c r="M76" s="22"/>
    </row>
    <row r="77" spans="1:13" ht="15.6" x14ac:dyDescent="0.3">
      <c r="A77" s="4"/>
      <c r="F77" s="36"/>
      <c r="H77" s="21"/>
      <c r="I77" s="24" t="s">
        <v>32</v>
      </c>
      <c r="J77" s="25" t="e">
        <f>J75/J76</f>
        <v>#DIV/0!</v>
      </c>
      <c r="K77" s="26" t="s">
        <v>64</v>
      </c>
      <c r="L77" s="36"/>
      <c r="M77" s="22"/>
    </row>
    <row r="78" spans="1:13" ht="15.6" x14ac:dyDescent="0.3">
      <c r="A78" s="4"/>
      <c r="F78" s="36"/>
      <c r="H78" s="21"/>
      <c r="I78" s="27" t="s">
        <v>17</v>
      </c>
      <c r="J78" s="34"/>
      <c r="K78" s="47"/>
      <c r="L78" s="36"/>
      <c r="M78" s="22"/>
    </row>
    <row r="79" spans="1:13" ht="15.6" x14ac:dyDescent="0.3">
      <c r="A79" s="4"/>
      <c r="F79" s="36"/>
      <c r="G79" s="36"/>
      <c r="H79" s="21"/>
      <c r="I79" s="28" t="s">
        <v>33</v>
      </c>
      <c r="J79" s="29" t="e">
        <f>J77*J78</f>
        <v>#DIV/0!</v>
      </c>
      <c r="K79" s="48" t="s">
        <v>64</v>
      </c>
      <c r="L79" s="36"/>
      <c r="M79" s="22"/>
    </row>
    <row r="80" spans="1:13" ht="15" thickBot="1" x14ac:dyDescent="0.35">
      <c r="A80" s="4"/>
      <c r="F80" s="36"/>
      <c r="G80" s="36"/>
      <c r="H80" s="30"/>
      <c r="I80" s="31"/>
      <c r="J80" s="31"/>
      <c r="K80" s="31"/>
      <c r="L80" s="31"/>
      <c r="M80" s="32"/>
    </row>
    <row r="81" spans="1:13" x14ac:dyDescent="0.3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</row>
    <row r="82" spans="1:13" x14ac:dyDescent="0.3">
      <c r="A82" s="4"/>
      <c r="F82" s="36"/>
      <c r="G82" s="36"/>
      <c r="H82" s="36"/>
      <c r="I82" s="36"/>
      <c r="J82" s="36"/>
      <c r="K82" s="36"/>
      <c r="L82" s="36"/>
      <c r="M82" s="36"/>
    </row>
    <row r="83" spans="1:13" x14ac:dyDescent="0.3">
      <c r="A83" s="4"/>
      <c r="F83" s="36"/>
      <c r="G83" s="36"/>
      <c r="H83" s="36"/>
      <c r="I83" s="36"/>
      <c r="J83" s="36"/>
      <c r="K83" s="36"/>
      <c r="L83" s="36"/>
      <c r="M83" s="36"/>
    </row>
    <row r="84" spans="1:13" x14ac:dyDescent="0.3">
      <c r="A84" s="4"/>
      <c r="F84" s="36"/>
      <c r="G84" s="36"/>
    </row>
    <row r="85" spans="1:13" x14ac:dyDescent="0.3">
      <c r="A85" s="4"/>
      <c r="F85" s="36"/>
      <c r="G85" s="36"/>
    </row>
    <row r="86" spans="1:13" x14ac:dyDescent="0.3">
      <c r="A86" s="4"/>
      <c r="F86" s="36"/>
      <c r="G86" s="36"/>
    </row>
    <row r="87" spans="1:13" x14ac:dyDescent="0.3">
      <c r="A87" s="4"/>
      <c r="F87" s="36"/>
      <c r="G87" s="36"/>
    </row>
    <row r="88" spans="1:13" ht="15" thickBot="1" x14ac:dyDescent="0.35">
      <c r="A88" s="11"/>
      <c r="B88" s="12"/>
      <c r="C88" s="12"/>
      <c r="D88" s="12"/>
      <c r="E88" s="12"/>
      <c r="F88" s="12"/>
      <c r="G88" s="36"/>
    </row>
  </sheetData>
  <sheetProtection algorithmName="SHA-512" hashValue="0PZN4Xd+NpmmFH6xt0stBNMKVy+2rnouxQLeM+X8vj8TPO+QmMlsMCJ9XTJz2Ou38QXp4WUuuiJKYIWK2kadwg==" saltValue="xk5zAoQI98XSaVOFEKFoMg==" spinCount="100000" sheet="1" objects="1" scenarios="1"/>
  <protectedRanges>
    <protectedRange algorithmName="SHA-512" hashValue="tNb1OfkTKzyi38JNeKRrnuxbV8mFAMY99W+8rsXB44O+NrBLCOyIO+IK5Osz8cLt4S8+5lZBST2kPLYSc7eWJQ==" saltValue="dt/0XHsTB8txCyUuFeEozw==" spinCount="100000" sqref="C17:D22 E21:E31" name="Range1"/>
  </protectedRanges>
  <mergeCells count="18">
    <mergeCell ref="I66:K66"/>
    <mergeCell ref="J38:L38"/>
    <mergeCell ref="J32:K32"/>
    <mergeCell ref="I55:K55"/>
    <mergeCell ref="I74:K74"/>
    <mergeCell ref="I12:J12"/>
    <mergeCell ref="C14:D14"/>
    <mergeCell ref="J14:L14"/>
    <mergeCell ref="C15:D15"/>
    <mergeCell ref="B50:D50"/>
    <mergeCell ref="C27:D27"/>
    <mergeCell ref="C38:D38"/>
    <mergeCell ref="C39:D39"/>
    <mergeCell ref="I45:K45"/>
    <mergeCell ref="J31:K31"/>
    <mergeCell ref="C26:D26"/>
    <mergeCell ref="J20:L20"/>
    <mergeCell ref="J26:L26"/>
  </mergeCells>
  <pageMargins left="0.7" right="0.7" top="0.75" bottom="0.75" header="0.3" footer="0.3"/>
  <pageSetup scale="5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aef77-c719-4515-bac4-5dafbdaa90b3" xsi:nil="true"/>
    <lcf76f155ced4ddcb4097134ff3c332f xmlns="d51ca0aa-51c2-4211-9c2a-190b0c8186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5A4EE314BEF48B4BF510EB5EA0A07" ma:contentTypeVersion="13" ma:contentTypeDescription="Create a new document." ma:contentTypeScope="" ma:versionID="50d1b8b4826952d070acffc344f334ef">
  <xsd:schema xmlns:xsd="http://www.w3.org/2001/XMLSchema" xmlns:xs="http://www.w3.org/2001/XMLSchema" xmlns:p="http://schemas.microsoft.com/office/2006/metadata/properties" xmlns:ns2="d51ca0aa-51c2-4211-9c2a-190b0c8186af" xmlns:ns3="4e1aef77-c719-4515-bac4-5dafbdaa90b3" targetNamespace="http://schemas.microsoft.com/office/2006/metadata/properties" ma:root="true" ma:fieldsID="2418fcbafaf14bf1d722a435da9c2848" ns2:_="" ns3:_="">
    <xsd:import namespace="d51ca0aa-51c2-4211-9c2a-190b0c8186af"/>
    <xsd:import namespace="4e1aef77-c719-4515-bac4-5dafbdaa9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ca0aa-51c2-4211-9c2a-190b0c818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aef77-c719-4515-bac4-5dafbdaa9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122bf8e-fb53-4026-87fc-7cb0a3538805}" ma:internalName="TaxCatchAll" ma:showField="CatchAllData" ma:web="4e1aef77-c719-4515-bac4-5dafbdaa9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F431A2-C574-4AB9-85BF-809BFB49A4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291F9B-0B8B-469E-AC04-78EF44C1529F}">
  <ds:schemaRefs>
    <ds:schemaRef ds:uri="http://schemas.microsoft.com/office/2006/documentManagement/types"/>
    <ds:schemaRef ds:uri="http://schemas.microsoft.com/office/2006/metadata/properties"/>
    <ds:schemaRef ds:uri="d51ca0aa-51c2-4211-9c2a-190b0c8186af"/>
    <ds:schemaRef ds:uri="http://purl.org/dc/elements/1.1/"/>
    <ds:schemaRef ds:uri="4e1aef77-c719-4515-bac4-5dafbdaa90b3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D548B53-09DB-4E4D-BC48-857C78B0CA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ca0aa-51c2-4211-9c2a-190b0c8186af"/>
    <ds:schemaRef ds:uri="4e1aef77-c719-4515-bac4-5dafbdaa9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Procedure (OD)</vt:lpstr>
      <vt:lpstr>Procedure (F)</vt:lpstr>
      <vt:lpstr>Calculator (OD)</vt:lpstr>
      <vt:lpstr>Calculator (F)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Lior Tal</dc:creator>
  <cp:keywords/>
  <dc:description/>
  <cp:lastModifiedBy>Daniel Steitz</cp:lastModifiedBy>
  <cp:revision/>
  <cp:lastPrinted>2023-11-23T11:30:54Z</cp:lastPrinted>
  <dcterms:created xsi:type="dcterms:W3CDTF">2015-06-05T18:17:20Z</dcterms:created>
  <dcterms:modified xsi:type="dcterms:W3CDTF">2024-04-08T17:31:44Z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0x0101002565A4EE314BEF48B4BF510EB5EA0A07</vt:lpwstr>
  </property>
  <property fmtid="{D5CDD505-2E9C-101B-9397-08002B2CF9AE}" pid="3" name="MediaServiceImageTags">
    <vt:lpwstr/>
  </property>
</Properties>
</file>