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2023 Israel Kits/MAK561 SDH/"/>
    </mc:Choice>
  </mc:AlternateContent>
  <xr:revisionPtr revIDLastSave="0" documentId="8_{44543EED-301C-45BF-AA0C-96C528DBB2C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cedure" sheetId="5" r:id="rId1"/>
    <sheet name="Calculat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G15" i="5"/>
  <c r="C43" i="2"/>
  <c r="C42" i="2"/>
  <c r="K37" i="2" l="1"/>
  <c r="K35" i="2"/>
  <c r="K27" i="2"/>
  <c r="K26" i="2"/>
  <c r="K31" i="2" s="1"/>
  <c r="K25" i="2"/>
  <c r="A48" i="2"/>
  <c r="C47" i="2"/>
  <c r="C46" i="2"/>
  <c r="C45" i="2"/>
  <c r="C44" i="2"/>
  <c r="A43" i="2"/>
  <c r="A44" i="2" s="1"/>
  <c r="A45" i="2" s="1"/>
  <c r="A46" i="2" s="1"/>
  <c r="A47" i="2" s="1"/>
  <c r="K36" i="2" l="1"/>
  <c r="C61" i="2" s="1"/>
  <c r="B46" i="2"/>
  <c r="B42" i="2"/>
  <c r="B43" i="2"/>
  <c r="B44" i="2"/>
  <c r="K32" i="2"/>
  <c r="C60" i="2" s="1"/>
  <c r="B47" i="2"/>
  <c r="B45" i="2"/>
  <c r="A51" i="2" l="1"/>
  <c r="A50" i="2"/>
  <c r="A49" i="2"/>
  <c r="C63" i="2" l="1"/>
</calcChain>
</file>

<file path=xl/sharedStrings.xml><?xml version="1.0" encoding="utf-8"?>
<sst xmlns="http://schemas.openxmlformats.org/spreadsheetml/2006/main" count="61" uniqueCount="60">
  <si>
    <t>A</t>
  </si>
  <si>
    <t>B</t>
  </si>
  <si>
    <t>C</t>
  </si>
  <si>
    <t>D</t>
  </si>
  <si>
    <t>E</t>
  </si>
  <si>
    <t>F</t>
  </si>
  <si>
    <t>G</t>
  </si>
  <si>
    <t>H</t>
  </si>
  <si>
    <t>S.D.</t>
  </si>
  <si>
    <t xml:space="preserve">nmol </t>
  </si>
  <si>
    <t>A600</t>
  </si>
  <si>
    <t>Average blank (30 min)</t>
  </si>
  <si>
    <t>Blank av</t>
  </si>
  <si>
    <t>slope</t>
  </si>
  <si>
    <t>interc</t>
  </si>
  <si>
    <t>R^2</t>
  </si>
  <si>
    <t>1#</t>
  </si>
  <si>
    <t>2#</t>
  </si>
  <si>
    <t>3#</t>
  </si>
  <si>
    <t>Average absorbance (T init - T fin)</t>
  </si>
  <si>
    <t>S.D. of absorbance</t>
  </si>
  <si>
    <t>Sample  (T Initial)</t>
  </si>
  <si>
    <t>Sample  (T Final)</t>
  </si>
  <si>
    <t>MAK561</t>
  </si>
  <si>
    <t>Succinate Dehydrogenase Assay Kit</t>
  </si>
  <si>
    <t>Copy the raw data obtained from the plate reader to the tables below :</t>
  </si>
  <si>
    <t>Cat# MAK561</t>
  </si>
  <si>
    <t>Procedure for calculations of the Standard Curve and Samples:</t>
  </si>
  <si>
    <t>calibration curve</t>
  </si>
  <si>
    <t>The Calculator is designed for an assay in which the standard curve and the samples are loaded in technical triplicates.</t>
  </si>
  <si>
    <t>DCIP (µL)</t>
  </si>
  <si>
    <t>Buffer (µL)</t>
  </si>
  <si>
    <t>DCIP(MAK561D) (nmol)</t>
  </si>
  <si>
    <t xml:space="preserve">SDH Substrate </t>
  </si>
  <si>
    <t xml:space="preserve">SDH Probe </t>
  </si>
  <si>
    <r>
      <t>Reaction Mix 10</t>
    </r>
    <r>
      <rPr>
        <b/>
        <sz val="12"/>
        <color rgb="FF00B0F0"/>
        <rFont val="Calibri"/>
        <family val="2"/>
      </rPr>
      <t>µL per well</t>
    </r>
  </si>
  <si>
    <t>Insert number of reactions</t>
  </si>
  <si>
    <r>
      <t xml:space="preserve">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</t>
    </r>
    <r>
      <rPr>
        <b/>
        <sz val="11"/>
        <color rgb="FF000000"/>
        <rFont val="Calibri"/>
        <family val="2"/>
      </rPr>
      <t>Calculator</t>
    </r>
    <r>
      <rPr>
        <sz val="11"/>
        <color rgb="FF000000"/>
        <rFont val="Calibri"/>
        <family val="2"/>
      </rPr>
      <t xml:space="preserve">" tab  the absorbance at 600 nm (A600) of the </t>
    </r>
    <r>
      <rPr>
        <b/>
        <sz val="11"/>
        <color rgb="FF000000"/>
        <rFont val="Calibri"/>
        <family val="2"/>
      </rPr>
      <t>calibration curve, blank</t>
    </r>
    <r>
      <rPr>
        <sz val="11"/>
        <color rgb="FF000000"/>
        <rFont val="Calibri"/>
        <family val="2"/>
      </rPr>
      <t xml:space="preserve"> and</t>
    </r>
    <r>
      <rPr>
        <b/>
        <sz val="11"/>
        <color rgb="FF000000"/>
        <rFont val="Calibri"/>
        <family val="2"/>
      </rPr>
      <t xml:space="preserve"> sample</t>
    </r>
    <r>
      <rPr>
        <sz val="11"/>
        <color rgb="FF000000"/>
        <rFont val="Calibri"/>
        <family val="2"/>
      </rPr>
      <t xml:space="preserve"> that were prepared as stated in the protocol.</t>
    </r>
  </si>
  <si>
    <t>Average SAMPLE (Tinital)</t>
  </si>
  <si>
    <t>Average SAMPLE (T final)</t>
  </si>
  <si>
    <t>Average SAMPLE (Tinital )-Average blank (30 min)</t>
  </si>
  <si>
    <t>Average SAMPLE (Tfinal)-Average blank (30 min)</t>
  </si>
  <si>
    <t>Sample(Tinital)-blank-Sample(Tfinal)-blank</t>
  </si>
  <si>
    <t>Raw data from the microplate reader</t>
  </si>
  <si>
    <t xml:space="preserve">Standards </t>
  </si>
  <si>
    <t xml:space="preserve">Sample blank </t>
  </si>
  <si>
    <t xml:space="preserve">Table 1 - Raw data </t>
  </si>
  <si>
    <t>Table 5 - Results</t>
  </si>
  <si>
    <t>Average sample-blank</t>
  </si>
  <si>
    <t>Sample dilution</t>
  </si>
  <si>
    <t>Sample volume</t>
  </si>
  <si>
    <t>SDH Activity (nmol x D)/(min x µL) -&gt;</t>
  </si>
  <si>
    <t>Rection time T Initial - T Final</t>
  </si>
  <si>
    <t>Insert experimaent parameters</t>
  </si>
  <si>
    <t xml:space="preserve">Table 2 </t>
  </si>
  <si>
    <t>Table 3 - side calculation</t>
  </si>
  <si>
    <t>Table 4 -Standard Curve:</t>
  </si>
  <si>
    <t>For your convenience, a calculation sheet is available below.</t>
  </si>
  <si>
    <r>
      <t>Insert in "</t>
    </r>
    <r>
      <rPr>
        <b/>
        <sz val="11"/>
        <color rgb="FF000000"/>
        <rFont val="Calibri"/>
        <family val="2"/>
      </rPr>
      <t>Table2</t>
    </r>
    <r>
      <rPr>
        <sz val="11"/>
        <color rgb="FF000000"/>
        <rFont val="Calibri"/>
        <family val="2"/>
      </rPr>
      <t>" in the "</t>
    </r>
    <r>
      <rPr>
        <b/>
        <sz val="11"/>
        <color rgb="FF000000"/>
        <rFont val="Calibri"/>
        <family val="2"/>
      </rPr>
      <t>Calculator</t>
    </r>
    <r>
      <rPr>
        <sz val="11"/>
        <color rgb="FF000000"/>
        <rFont val="Calibri"/>
        <family val="2"/>
      </rPr>
      <t>"  with experiment parameters: Sample dilution, Sample volume and reaction time.</t>
    </r>
  </si>
  <si>
    <r>
      <t>See results in "</t>
    </r>
    <r>
      <rPr>
        <b/>
        <sz val="11"/>
        <color theme="1"/>
        <rFont val="Calibri"/>
        <family val="2"/>
        <scheme val="minor"/>
      </rPr>
      <t>Table 5"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</si>
</sst>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rgb="FF00B0F0"/>
      <name val="Calibri"/>
      <family val="2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0" fillId="6" borderId="0" xfId="0" applyFill="1" applyProtection="1">
      <protection hidden="1"/>
    </xf>
    <xf numFmtId="0" fontId="10" fillId="6" borderId="0" xfId="0" applyFont="1" applyFill="1" applyProtection="1">
      <protection hidden="1"/>
    </xf>
    <xf numFmtId="0" fontId="11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12" fillId="7" borderId="0" xfId="0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15" fillId="0" borderId="22" xfId="0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0" fillId="3" borderId="24" xfId="0" applyFill="1" applyBorder="1" applyProtection="1"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3" fillId="0" borderId="5" xfId="0" applyFont="1" applyBorder="1" applyProtection="1">
      <protection hidden="1"/>
    </xf>
    <xf numFmtId="0" fontId="0" fillId="0" borderId="7" xfId="0" applyBorder="1" applyProtection="1">
      <protection hidden="1"/>
    </xf>
    <xf numFmtId="0" fontId="13" fillId="0" borderId="0" xfId="0" applyFont="1" applyBorder="1" applyProtection="1">
      <protection hidden="1"/>
    </xf>
    <xf numFmtId="0" fontId="0" fillId="0" borderId="9" xfId="0" applyBorder="1" applyProtection="1">
      <protection hidden="1"/>
    </xf>
    <xf numFmtId="0" fontId="16" fillId="0" borderId="33" xfId="0" applyFont="1" applyBorder="1" applyAlignment="1" applyProtection="1">
      <alignment horizontal="center"/>
      <protection hidden="1"/>
    </xf>
    <xf numFmtId="0" fontId="18" fillId="0" borderId="33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left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0" fillId="0" borderId="0" xfId="0" applyFont="1" applyBorder="1" applyProtection="1">
      <protection hidden="1"/>
    </xf>
    <xf numFmtId="0" fontId="22" fillId="0" borderId="9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9" fillId="0" borderId="7" xfId="0" applyFont="1" applyBorder="1" applyAlignment="1" applyProtection="1">
      <alignment horizontal="left"/>
      <protection hidden="1"/>
    </xf>
    <xf numFmtId="0" fontId="9" fillId="0" borderId="7" xfId="0" applyFont="1" applyBorder="1" applyProtection="1">
      <protection hidden="1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4" fillId="0" borderId="4" xfId="0" applyFont="1" applyBorder="1" applyProtection="1"/>
    <xf numFmtId="0" fontId="2" fillId="0" borderId="5" xfId="0" applyFont="1" applyBorder="1" applyProtection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Protection="1"/>
    <xf numFmtId="0" fontId="2" fillId="0" borderId="3" xfId="0" applyFont="1" applyBorder="1" applyProtection="1"/>
    <xf numFmtId="0" fontId="2" fillId="0" borderId="1" xfId="0" applyFont="1" applyBorder="1" applyProtection="1"/>
    <xf numFmtId="0" fontId="2" fillId="0" borderId="24" xfId="0" applyFont="1" applyBorder="1" applyProtection="1"/>
    <xf numFmtId="0" fontId="0" fillId="2" borderId="20" xfId="0" applyFill="1" applyBorder="1" applyProtection="1"/>
    <xf numFmtId="0" fontId="0" fillId="0" borderId="1" xfId="0" applyBorder="1" applyProtection="1"/>
    <xf numFmtId="0" fontId="1" fillId="0" borderId="1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0" fillId="4" borderId="20" xfId="0" applyFill="1" applyBorder="1" applyProtection="1"/>
    <xf numFmtId="0" fontId="1" fillId="0" borderId="16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0" fillId="5" borderId="20" xfId="0" applyFill="1" applyBorder="1" applyProtection="1"/>
    <xf numFmtId="0" fontId="1" fillId="0" borderId="1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0" fillId="3" borderId="20" xfId="0" applyFill="1" applyBorder="1" applyProtection="1"/>
    <xf numFmtId="0" fontId="2" fillId="0" borderId="7" xfId="0" applyFont="1" applyBorder="1" applyProtection="1"/>
    <xf numFmtId="0" fontId="0" fillId="0" borderId="20" xfId="0" applyBorder="1" applyProtection="1"/>
    <xf numFmtId="0" fontId="2" fillId="0" borderId="31" xfId="0" applyFont="1" applyBorder="1" applyProtection="1"/>
    <xf numFmtId="0" fontId="2" fillId="0" borderId="18" xfId="0" applyFont="1" applyBorder="1" applyProtection="1"/>
    <xf numFmtId="0" fontId="1" fillId="0" borderId="19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1" fillId="0" borderId="9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5" fillId="0" borderId="4" xfId="0" applyFont="1" applyBorder="1" applyProtection="1"/>
    <xf numFmtId="0" fontId="25" fillId="0" borderId="5" xfId="0" applyFont="1" applyBorder="1" applyProtection="1"/>
    <xf numFmtId="0" fontId="25" fillId="0" borderId="6" xfId="0" applyFont="1" applyBorder="1" applyProtection="1"/>
    <xf numFmtId="0" fontId="2" fillId="0" borderId="9" xfId="0" applyFont="1" applyBorder="1" applyProtection="1"/>
    <xf numFmtId="0" fontId="25" fillId="0" borderId="7" xfId="1" applyFont="1" applyBorder="1" applyProtection="1"/>
    <xf numFmtId="0" fontId="25" fillId="0" borderId="0" xfId="1" applyFont="1" applyBorder="1" applyProtection="1"/>
    <xf numFmtId="0" fontId="25" fillId="0" borderId="9" xfId="1" applyFont="1" applyBorder="1" applyProtection="1"/>
    <xf numFmtId="0" fontId="24" fillId="0" borderId="23" xfId="0" applyFont="1" applyBorder="1" applyAlignment="1" applyProtection="1">
      <alignment horizontal="center" vertical="center" wrapText="1"/>
    </xf>
    <xf numFmtId="0" fontId="25" fillId="0" borderId="7" xfId="0" applyFont="1" applyBorder="1" applyProtection="1"/>
    <xf numFmtId="0" fontId="25" fillId="0" borderId="0" xfId="0" applyFont="1" applyBorder="1" applyProtection="1"/>
    <xf numFmtId="0" fontId="25" fillId="0" borderId="9" xfId="0" applyFont="1" applyBorder="1" applyProtection="1"/>
    <xf numFmtId="0" fontId="24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3" borderId="25" xfId="0" applyFill="1" applyBorder="1" applyAlignment="1" applyProtection="1">
      <alignment wrapText="1"/>
    </xf>
    <xf numFmtId="0" fontId="0" fillId="0" borderId="0" xfId="0" applyBorder="1" applyProtection="1"/>
    <xf numFmtId="0" fontId="25" fillId="0" borderId="8" xfId="1" applyFont="1" applyBorder="1" applyProtection="1"/>
    <xf numFmtId="0" fontId="25" fillId="0" borderId="10" xfId="0" applyFont="1" applyBorder="1" applyProtection="1"/>
    <xf numFmtId="0" fontId="25" fillId="0" borderId="11" xfId="0" applyFont="1" applyBorder="1" applyProtection="1"/>
    <xf numFmtId="0" fontId="0" fillId="0" borderId="9" xfId="0" applyBorder="1" applyProtection="1"/>
    <xf numFmtId="0" fontId="0" fillId="0" borderId="0" xfId="0" applyProtection="1"/>
    <xf numFmtId="0" fontId="5" fillId="0" borderId="5" xfId="1" applyBorder="1" applyProtection="1"/>
    <xf numFmtId="0" fontId="0" fillId="0" borderId="5" xfId="0" applyBorder="1" applyProtection="1"/>
    <xf numFmtId="0" fontId="0" fillId="0" borderId="6" xfId="0" applyBorder="1" applyProtection="1"/>
    <xf numFmtId="0" fontId="5" fillId="0" borderId="0" xfId="1" applyBorder="1" applyProtection="1"/>
    <xf numFmtId="0" fontId="5" fillId="0" borderId="20" xfId="1" applyBorder="1" applyProtection="1"/>
    <xf numFmtId="0" fontId="5" fillId="0" borderId="1" xfId="1" applyBorder="1" applyProtection="1"/>
    <xf numFmtId="1" fontId="5" fillId="0" borderId="20" xfId="1" applyNumberFormat="1" applyBorder="1" applyProtection="1"/>
    <xf numFmtId="164" fontId="5" fillId="0" borderId="1" xfId="1" applyNumberFormat="1" applyBorder="1" applyProtection="1"/>
    <xf numFmtId="0" fontId="6" fillId="0" borderId="20" xfId="1" applyFont="1" applyBorder="1" applyProtection="1"/>
    <xf numFmtId="0" fontId="6" fillId="0" borderId="1" xfId="0" applyFont="1" applyBorder="1" applyProtection="1"/>
    <xf numFmtId="164" fontId="5" fillId="0" borderId="20" xfId="1" applyNumberFormat="1" applyBorder="1" applyProtection="1"/>
    <xf numFmtId="164" fontId="0" fillId="0" borderId="20" xfId="0" applyNumberFormat="1" applyBorder="1" applyProtection="1"/>
    <xf numFmtId="0" fontId="0" fillId="0" borderId="8" xfId="0" applyBorder="1" applyProtection="1"/>
    <xf numFmtId="0" fontId="0" fillId="0" borderId="10" xfId="0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5" fillId="0" borderId="0" xfId="1" applyProtection="1"/>
    <xf numFmtId="0" fontId="2" fillId="0" borderId="6" xfId="0" applyFont="1" applyBorder="1" applyProtection="1"/>
    <xf numFmtId="0" fontId="5" fillId="0" borderId="7" xfId="1" applyBorder="1" applyProtection="1"/>
    <xf numFmtId="0" fontId="2" fillId="0" borderId="0" xfId="0" applyFont="1" applyBorder="1" applyAlignment="1" applyProtection="1">
      <alignment vertical="center"/>
    </xf>
    <xf numFmtId="164" fontId="0" fillId="0" borderId="0" xfId="0" applyNumberFormat="1" applyBorder="1" applyProtection="1"/>
    <xf numFmtId="0" fontId="0" fillId="8" borderId="7" xfId="0" applyFill="1" applyBorder="1" applyProtection="1"/>
    <xf numFmtId="0" fontId="2" fillId="8" borderId="0" xfId="0" applyFont="1" applyFill="1" applyBorder="1" applyProtection="1"/>
    <xf numFmtId="164" fontId="0" fillId="8" borderId="0" xfId="0" applyNumberFormat="1" applyFill="1" applyBorder="1" applyProtection="1"/>
    <xf numFmtId="0" fontId="7" fillId="0" borderId="0" xfId="0" applyFont="1" applyBorder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8" xfId="0" applyFont="1" applyBorder="1" applyProtection="1"/>
    <xf numFmtId="0" fontId="14" fillId="0" borderId="33" xfId="0" applyFont="1" applyBorder="1" applyAlignment="1" applyProtection="1">
      <alignment horizontal="center" textRotation="90"/>
      <protection hidden="1"/>
    </xf>
    <xf numFmtId="0" fontId="14" fillId="0" borderId="21" xfId="0" applyFont="1" applyBorder="1" applyAlignment="1" applyProtection="1">
      <alignment horizontal="center" textRotation="90"/>
      <protection hidden="1"/>
    </xf>
    <xf numFmtId="0" fontId="0" fillId="0" borderId="9" xfId="0" applyBorder="1" applyAlignment="1" applyProtection="1"/>
    <xf numFmtId="0" fontId="0" fillId="0" borderId="0" xfId="0" applyAlignment="1" applyProtection="1"/>
    <xf numFmtId="0" fontId="4" fillId="0" borderId="2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</cellXfs>
  <cellStyles count="2">
    <cellStyle name="Normal" xfId="0" builtinId="0"/>
    <cellStyle name="Normal 2" xfId="1" xr:uid="{168DB834-289E-4056-8BAA-D5E4E4D6A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Calculator!$A$43:$A$47</c:f>
              <c:numCache>
                <c:formatCode>0</c:formatCode>
                <c:ptCount val="5"/>
                <c:pt idx="0">
                  <c:v>8</c:v>
                </c:pt>
                <c:pt idx="1">
                  <c:v>16</c:v>
                </c:pt>
                <c:pt idx="2">
                  <c:v>24</c:v>
                </c:pt>
                <c:pt idx="3">
                  <c:v>32</c:v>
                </c:pt>
                <c:pt idx="4">
                  <c:v>40</c:v>
                </c:pt>
              </c:numCache>
            </c:numRef>
          </c:xVal>
          <c:yVal>
            <c:numRef>
              <c:f>Calculator!$B$43:$B$47</c:f>
              <c:numCache>
                <c:formatCode>0.0000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87-4E76-9FAB-63F3F753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131056"/>
        <c:axId val="1042143952"/>
      </c:scatterChart>
      <c:valAx>
        <c:axId val="1042131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nmole DCIP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143952"/>
        <c:crosses val="autoZero"/>
        <c:crossBetween val="midCat"/>
      </c:valAx>
      <c:valAx>
        <c:axId val="104214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131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1098021</xdr:colOff>
      <xdr:row>6</xdr:row>
      <xdr:rowOff>270452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5E4C88-D405-459A-8380-43ADE5D9C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22811" cy="1344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33867</xdr:colOff>
      <xdr:row>40</xdr:row>
      <xdr:rowOff>13759</xdr:rowOff>
    </xdr:from>
    <xdr:to>
      <xdr:col>9</xdr:col>
      <xdr:colOff>146050</xdr:colOff>
      <xdr:row>52</xdr:row>
      <xdr:rowOff>140759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F1701-5EE9-BA3E-81D2-DC7888B2A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3</xdr:col>
      <xdr:colOff>50271</xdr:colOff>
      <xdr:row>6</xdr:row>
      <xdr:rowOff>70427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EBF704-1318-4615-9C95-66E1E254B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1984711" cy="1267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5AEE-198E-4064-B893-5F29E9B60A9B}">
  <dimension ref="A1:J51"/>
  <sheetViews>
    <sheetView topLeftCell="B1" zoomScaleNormal="100" workbookViewId="0">
      <selection activeCell="E15" sqref="E15"/>
    </sheetView>
  </sheetViews>
  <sheetFormatPr defaultRowHeight="14.4" x14ac:dyDescent="0.3"/>
  <cols>
    <col min="1" max="1" width="9.6640625" customWidth="1"/>
    <col min="2" max="2" width="15.44140625" customWidth="1"/>
    <col min="3" max="3" width="29.6640625" customWidth="1"/>
    <col min="4" max="4" width="28.88671875" customWidth="1"/>
    <col min="5" max="5" width="33.6640625" customWidth="1"/>
    <col min="6" max="6" width="26.5546875" customWidth="1"/>
    <col min="7" max="7" width="25.5546875" customWidth="1"/>
    <col min="8" max="8" width="33" customWidth="1"/>
    <col min="9" max="9" width="61.5546875" customWidth="1"/>
  </cols>
  <sheetData>
    <row r="1" spans="1:10" x14ac:dyDescent="0.3">
      <c r="A1" s="5"/>
      <c r="B1" s="5"/>
      <c r="C1" s="5"/>
      <c r="D1" s="5"/>
      <c r="E1" s="5"/>
      <c r="F1" s="5"/>
      <c r="G1" s="5"/>
      <c r="H1" s="5"/>
      <c r="I1" s="5"/>
    </row>
    <row r="2" spans="1:10" ht="21" x14ac:dyDescent="0.4">
      <c r="A2" s="5"/>
      <c r="B2" s="5"/>
      <c r="C2" s="5"/>
      <c r="D2" s="5"/>
      <c r="E2" s="6" t="s">
        <v>26</v>
      </c>
      <c r="F2" s="6" t="s">
        <v>24</v>
      </c>
      <c r="G2" s="5"/>
      <c r="H2" s="5"/>
      <c r="I2" s="5"/>
    </row>
    <row r="3" spans="1:10" ht="21" x14ac:dyDescent="0.4">
      <c r="A3" s="5"/>
      <c r="B3" s="5"/>
      <c r="C3" s="5"/>
      <c r="D3" s="5"/>
      <c r="E3" s="5"/>
      <c r="F3" s="5"/>
      <c r="G3" s="5"/>
      <c r="H3" s="6"/>
      <c r="I3" s="6"/>
    </row>
    <row r="4" spans="1:10" x14ac:dyDescent="0.3">
      <c r="A4" s="5"/>
      <c r="B4" s="5"/>
      <c r="C4" s="5"/>
      <c r="D4" s="5"/>
      <c r="E4" s="5"/>
      <c r="F4" s="5"/>
      <c r="G4" s="5"/>
      <c r="H4" s="5"/>
      <c r="I4" s="5"/>
    </row>
    <row r="5" spans="1:10" x14ac:dyDescent="0.3">
      <c r="A5" s="5"/>
      <c r="B5" s="5"/>
      <c r="C5" s="5"/>
      <c r="D5" s="5"/>
      <c r="E5" s="5"/>
      <c r="F5" s="5"/>
      <c r="G5" s="5"/>
      <c r="H5" s="5"/>
      <c r="I5" s="5"/>
    </row>
    <row r="6" spans="1:10" x14ac:dyDescent="0.3">
      <c r="A6" s="5"/>
      <c r="B6" s="5"/>
      <c r="C6" s="5"/>
      <c r="D6" s="5"/>
      <c r="E6" s="5"/>
      <c r="F6" s="5"/>
      <c r="G6" s="5"/>
      <c r="H6" s="5"/>
      <c r="I6" s="5"/>
    </row>
    <row r="7" spans="1:10" ht="30" customHeight="1" x14ac:dyDescent="0.3">
      <c r="A7" s="5"/>
      <c r="B7" s="5"/>
      <c r="C7" s="5"/>
      <c r="D7" s="5"/>
      <c r="E7" s="5"/>
      <c r="F7" s="5"/>
      <c r="G7" s="5"/>
      <c r="H7" s="5"/>
      <c r="I7" s="5"/>
    </row>
    <row r="9" spans="1:10" x14ac:dyDescent="0.3">
      <c r="A9" s="26"/>
      <c r="B9" s="26"/>
      <c r="C9" s="26"/>
      <c r="D9" s="26"/>
      <c r="E9" s="26"/>
      <c r="F9" s="26"/>
      <c r="G9" s="26"/>
      <c r="H9" s="26"/>
      <c r="I9" s="26"/>
      <c r="J9" s="4"/>
    </row>
    <row r="10" spans="1:10" ht="16.2" thickBot="1" x14ac:dyDescent="0.35">
      <c r="A10" s="26"/>
      <c r="B10" s="26"/>
      <c r="C10" s="27"/>
      <c r="D10" s="27"/>
      <c r="E10" s="26"/>
      <c r="F10" s="26"/>
      <c r="G10" s="26"/>
      <c r="H10" s="26"/>
      <c r="I10" s="26"/>
      <c r="J10" s="26"/>
    </row>
    <row r="11" spans="1:10" x14ac:dyDescent="0.3">
      <c r="A11" s="26"/>
      <c r="B11" s="23"/>
      <c r="C11" s="32" t="s">
        <v>27</v>
      </c>
      <c r="D11" s="32"/>
      <c r="E11" s="32"/>
      <c r="F11" s="32"/>
      <c r="G11" s="24"/>
      <c r="H11" s="24"/>
      <c r="I11" s="25"/>
      <c r="J11" s="26"/>
    </row>
    <row r="12" spans="1:10" x14ac:dyDescent="0.3">
      <c r="A12" s="26"/>
      <c r="B12" s="33"/>
      <c r="C12" s="34"/>
      <c r="D12" s="34"/>
      <c r="E12" s="34"/>
      <c r="F12" s="34"/>
      <c r="G12" s="26"/>
      <c r="H12" s="26"/>
      <c r="I12" s="35"/>
      <c r="J12" s="26"/>
    </row>
    <row r="13" spans="1:10" ht="15.6" x14ac:dyDescent="0.3">
      <c r="A13" s="26"/>
      <c r="B13" s="33"/>
      <c r="C13" s="29"/>
      <c r="D13" s="29"/>
      <c r="E13" s="26"/>
      <c r="F13" s="26"/>
      <c r="G13" s="31"/>
      <c r="H13" s="26"/>
      <c r="I13" s="35"/>
      <c r="J13" s="26"/>
    </row>
    <row r="14" spans="1:10" ht="15.6" x14ac:dyDescent="0.3">
      <c r="A14" s="26"/>
      <c r="B14" s="33"/>
      <c r="C14" s="9" t="s">
        <v>30</v>
      </c>
      <c r="D14" s="9" t="s">
        <v>31</v>
      </c>
      <c r="E14" s="9" t="s">
        <v>32</v>
      </c>
      <c r="F14" s="10"/>
      <c r="G14" s="8" t="s">
        <v>33</v>
      </c>
      <c r="H14" s="8" t="s">
        <v>34</v>
      </c>
      <c r="I14" s="35"/>
      <c r="J14" s="26"/>
    </row>
    <row r="15" spans="1:10" ht="15.6" x14ac:dyDescent="0.3">
      <c r="A15" s="26"/>
      <c r="B15" s="134" t="s">
        <v>28</v>
      </c>
      <c r="C15" s="11">
        <v>0</v>
      </c>
      <c r="D15" s="11">
        <v>100</v>
      </c>
      <c r="E15" s="12">
        <v>0</v>
      </c>
      <c r="F15" s="135" t="s">
        <v>35</v>
      </c>
      <c r="G15" s="12">
        <f>F22*(10/2)</f>
        <v>0</v>
      </c>
      <c r="H15" s="12">
        <f>F22*(10/2)</f>
        <v>0</v>
      </c>
      <c r="I15" s="35"/>
      <c r="J15" s="26"/>
    </row>
    <row r="16" spans="1:10" ht="15.6" x14ac:dyDescent="0.3">
      <c r="A16" s="26"/>
      <c r="B16" s="134"/>
      <c r="C16" s="11">
        <v>4</v>
      </c>
      <c r="D16" s="11">
        <v>96</v>
      </c>
      <c r="E16" s="12">
        <v>8</v>
      </c>
      <c r="F16" s="135"/>
      <c r="G16" s="12"/>
      <c r="H16" s="12"/>
      <c r="I16" s="35"/>
      <c r="J16" s="26"/>
    </row>
    <row r="17" spans="1:10" ht="15.6" x14ac:dyDescent="0.3">
      <c r="A17" s="26"/>
      <c r="B17" s="134"/>
      <c r="C17" s="11">
        <v>8</v>
      </c>
      <c r="D17" s="11">
        <v>92</v>
      </c>
      <c r="E17" s="12">
        <v>16</v>
      </c>
      <c r="F17" s="135"/>
      <c r="G17" s="12"/>
      <c r="H17" s="12"/>
      <c r="I17" s="35"/>
      <c r="J17" s="26"/>
    </row>
    <row r="18" spans="1:10" ht="15.6" x14ac:dyDescent="0.3">
      <c r="A18" s="26"/>
      <c r="B18" s="134"/>
      <c r="C18" s="11">
        <v>12</v>
      </c>
      <c r="D18" s="11">
        <v>88</v>
      </c>
      <c r="E18" s="12">
        <v>24</v>
      </c>
      <c r="F18" s="135"/>
      <c r="G18" s="12"/>
      <c r="H18" s="12"/>
      <c r="I18" s="35"/>
      <c r="J18" s="26"/>
    </row>
    <row r="19" spans="1:10" ht="15.6" x14ac:dyDescent="0.3">
      <c r="A19" s="26"/>
      <c r="B19" s="134"/>
      <c r="C19" s="11">
        <v>16</v>
      </c>
      <c r="D19" s="11">
        <v>84</v>
      </c>
      <c r="E19" s="12">
        <v>32</v>
      </c>
      <c r="F19" s="135"/>
      <c r="G19" s="12"/>
      <c r="H19" s="12"/>
      <c r="I19" s="35"/>
      <c r="J19" s="26"/>
    </row>
    <row r="20" spans="1:10" ht="15.6" x14ac:dyDescent="0.3">
      <c r="A20" s="26"/>
      <c r="B20" s="134"/>
      <c r="C20" s="11">
        <v>20</v>
      </c>
      <c r="D20" s="11">
        <v>80</v>
      </c>
      <c r="E20" s="12">
        <v>40</v>
      </c>
      <c r="F20" s="135"/>
      <c r="G20" s="12"/>
      <c r="H20" s="12"/>
      <c r="I20" s="35"/>
      <c r="J20" s="26"/>
    </row>
    <row r="21" spans="1:10" ht="15.6" x14ac:dyDescent="0.3">
      <c r="A21" s="26"/>
      <c r="B21" s="36"/>
      <c r="C21" s="13"/>
      <c r="D21" s="13"/>
      <c r="E21" s="13"/>
      <c r="F21" s="13" t="s">
        <v>36</v>
      </c>
      <c r="G21" s="13"/>
      <c r="H21" s="13"/>
      <c r="I21" s="35"/>
      <c r="J21" s="26"/>
    </row>
    <row r="22" spans="1:10" ht="15.6" x14ac:dyDescent="0.3">
      <c r="A22" s="26"/>
      <c r="B22" s="37"/>
      <c r="C22" s="14"/>
      <c r="D22" s="14"/>
      <c r="E22" s="14"/>
      <c r="F22" s="14">
        <v>0</v>
      </c>
      <c r="G22" s="14"/>
      <c r="H22" s="14"/>
      <c r="I22" s="35"/>
      <c r="J22" s="26"/>
    </row>
    <row r="23" spans="1:10" x14ac:dyDescent="0.3">
      <c r="A23" s="26"/>
      <c r="B23" s="33"/>
      <c r="C23" s="26"/>
      <c r="D23" s="26"/>
      <c r="E23" s="26"/>
      <c r="F23" s="26"/>
      <c r="G23" s="26"/>
      <c r="H23" s="26"/>
      <c r="I23" s="35"/>
      <c r="J23" s="26"/>
    </row>
    <row r="24" spans="1:10" x14ac:dyDescent="0.3">
      <c r="A24" s="26"/>
      <c r="B24" s="46">
        <v>1</v>
      </c>
      <c r="C24" s="26" t="s">
        <v>29</v>
      </c>
      <c r="D24" s="26"/>
      <c r="E24" s="26"/>
      <c r="F24" s="26"/>
      <c r="G24" s="26"/>
      <c r="H24" s="26"/>
      <c r="I24" s="35"/>
      <c r="J24" s="26"/>
    </row>
    <row r="25" spans="1:10" ht="15.6" x14ac:dyDescent="0.3">
      <c r="A25" s="26"/>
      <c r="B25" s="46"/>
      <c r="C25" s="26"/>
      <c r="D25" s="26"/>
      <c r="E25" s="26"/>
      <c r="F25" s="26"/>
      <c r="G25" s="26"/>
      <c r="H25" s="28"/>
      <c r="I25" s="39"/>
      <c r="J25" s="26"/>
    </row>
    <row r="26" spans="1:10" ht="15.6" x14ac:dyDescent="0.3">
      <c r="A26" s="26"/>
      <c r="B26" s="46">
        <v>2</v>
      </c>
      <c r="C26" s="40" t="s">
        <v>37</v>
      </c>
      <c r="D26" s="40"/>
      <c r="E26" s="26"/>
      <c r="F26" s="26"/>
      <c r="G26" s="26"/>
      <c r="H26" s="28"/>
      <c r="I26" s="39"/>
      <c r="J26" s="26"/>
    </row>
    <row r="27" spans="1:10" ht="15.6" x14ac:dyDescent="0.3">
      <c r="A27" s="26"/>
      <c r="B27" s="46"/>
      <c r="C27" s="26"/>
      <c r="D27" s="26"/>
      <c r="E27" s="26"/>
      <c r="F27" s="26"/>
      <c r="G27" s="31"/>
      <c r="H27" s="28"/>
      <c r="I27" s="39"/>
      <c r="J27" s="26"/>
    </row>
    <row r="28" spans="1:10" ht="15.6" x14ac:dyDescent="0.3">
      <c r="A28" s="26"/>
      <c r="B28" s="46">
        <v>3</v>
      </c>
      <c r="C28" s="40" t="s">
        <v>58</v>
      </c>
      <c r="D28" s="40"/>
      <c r="E28" s="26"/>
      <c r="F28" s="31"/>
      <c r="G28" s="31"/>
      <c r="H28" s="31"/>
      <c r="I28" s="39"/>
      <c r="J28" s="26"/>
    </row>
    <row r="29" spans="1:10" x14ac:dyDescent="0.3">
      <c r="A29" s="26"/>
      <c r="B29" s="47"/>
      <c r="C29" s="26"/>
      <c r="D29" s="26"/>
      <c r="E29" s="26"/>
      <c r="F29" s="26"/>
      <c r="G29" s="26"/>
      <c r="H29" s="26"/>
      <c r="I29" s="35"/>
      <c r="J29" s="26"/>
    </row>
    <row r="30" spans="1:10" x14ac:dyDescent="0.3">
      <c r="A30" s="26"/>
      <c r="B30" s="46">
        <v>4</v>
      </c>
      <c r="C30" s="26" t="s">
        <v>59</v>
      </c>
      <c r="D30" s="26"/>
      <c r="E30" s="26"/>
      <c r="F30" s="26"/>
      <c r="G30" s="26"/>
      <c r="H30" s="26"/>
      <c r="I30" s="35"/>
      <c r="J30" s="26"/>
    </row>
    <row r="31" spans="1:10" x14ac:dyDescent="0.3">
      <c r="A31" s="26"/>
      <c r="B31" s="38"/>
      <c r="C31" s="26"/>
      <c r="D31" s="26"/>
      <c r="E31" s="26"/>
      <c r="F31" s="26"/>
      <c r="G31" s="26"/>
      <c r="H31" s="26"/>
      <c r="I31" s="41"/>
      <c r="J31" s="26"/>
    </row>
    <row r="32" spans="1:10" ht="15" thickBot="1" x14ac:dyDescent="0.35">
      <c r="A32" s="26"/>
      <c r="B32" s="42"/>
      <c r="C32" s="43"/>
      <c r="D32" s="43"/>
      <c r="E32" s="44"/>
      <c r="F32" s="44"/>
      <c r="G32" s="44"/>
      <c r="H32" s="44"/>
      <c r="I32" s="45"/>
      <c r="J32" s="26"/>
    </row>
    <row r="33" spans="1:10" x14ac:dyDescent="0.3">
      <c r="A33" s="26"/>
      <c r="B33" s="30"/>
      <c r="C33" s="4"/>
      <c r="D33" s="4"/>
      <c r="E33" s="4"/>
      <c r="F33" s="4"/>
      <c r="G33" s="4"/>
      <c r="H33" s="4"/>
      <c r="I33" s="26"/>
      <c r="J33" s="26"/>
    </row>
    <row r="34" spans="1:10" x14ac:dyDescent="0.3">
      <c r="A34" s="26"/>
      <c r="B34" s="30"/>
      <c r="C34" s="4"/>
      <c r="D34" s="4"/>
      <c r="E34" s="4"/>
      <c r="F34" s="4"/>
      <c r="G34" s="4"/>
      <c r="H34" s="7"/>
      <c r="I34" s="29"/>
      <c r="J34" s="26"/>
    </row>
    <row r="35" spans="1:10" x14ac:dyDescent="0.3">
      <c r="A35" s="26"/>
      <c r="B35" s="30"/>
      <c r="C35" s="4"/>
      <c r="D35" s="4"/>
      <c r="E35" s="4"/>
      <c r="F35" s="4"/>
      <c r="G35" s="4"/>
      <c r="H35" s="7"/>
      <c r="I35" s="29"/>
      <c r="J35" s="26"/>
    </row>
    <row r="36" spans="1:10" x14ac:dyDescent="0.3">
      <c r="A36" s="26"/>
      <c r="B36" s="30"/>
      <c r="C36" s="4"/>
      <c r="D36" s="4"/>
      <c r="E36" s="4"/>
      <c r="F36" s="4"/>
      <c r="G36" s="4"/>
      <c r="H36" s="4"/>
      <c r="I36" s="26"/>
      <c r="J36" s="26"/>
    </row>
    <row r="37" spans="1:10" x14ac:dyDescent="0.3">
      <c r="A37" s="26"/>
      <c r="B37" s="30"/>
      <c r="C37" s="4"/>
      <c r="D37" s="4"/>
      <c r="E37" s="4"/>
      <c r="F37" s="4"/>
      <c r="G37" s="4"/>
      <c r="H37" s="4"/>
      <c r="I37" s="26"/>
      <c r="J37" s="26"/>
    </row>
    <row r="38" spans="1:10" x14ac:dyDescent="0.3">
      <c r="A38" s="26"/>
      <c r="B38" s="30"/>
      <c r="C38" s="4"/>
      <c r="D38" s="4"/>
      <c r="E38" s="4"/>
      <c r="F38" s="4"/>
      <c r="G38" s="4"/>
      <c r="H38" s="7"/>
      <c r="I38" s="29"/>
      <c r="J38" s="26"/>
    </row>
    <row r="39" spans="1:10" x14ac:dyDescent="0.3">
      <c r="A39" s="26"/>
      <c r="B39" s="26"/>
      <c r="C39" s="4"/>
      <c r="D39" s="4"/>
      <c r="E39" s="4"/>
      <c r="F39" s="4"/>
      <c r="G39" s="4"/>
      <c r="H39" s="7"/>
      <c r="I39" s="29"/>
      <c r="J39" s="26"/>
    </row>
    <row r="40" spans="1:10" x14ac:dyDescent="0.3">
      <c r="A40" s="26"/>
      <c r="B40" s="26"/>
      <c r="C40" s="4"/>
      <c r="D40" s="4"/>
      <c r="E40" s="4"/>
      <c r="F40" s="4"/>
      <c r="G40" s="4"/>
      <c r="H40" s="7"/>
      <c r="I40" s="29"/>
      <c r="J40" s="26"/>
    </row>
    <row r="41" spans="1:10" x14ac:dyDescent="0.3">
      <c r="A41" s="26"/>
      <c r="B41" s="30"/>
      <c r="C41" s="16"/>
      <c r="D41" s="16"/>
      <c r="E41" s="4"/>
      <c r="F41" s="4"/>
      <c r="G41" s="4"/>
      <c r="H41" s="7"/>
      <c r="I41" s="29"/>
      <c r="J41" s="26"/>
    </row>
    <row r="42" spans="1:10" x14ac:dyDescent="0.3">
      <c r="A42" s="26"/>
      <c r="B42" s="26"/>
      <c r="C42" s="4"/>
      <c r="D42" s="4"/>
      <c r="E42" s="4"/>
      <c r="F42" s="4"/>
      <c r="G42" s="4"/>
      <c r="H42" s="7"/>
      <c r="I42" s="29"/>
      <c r="J42" s="26"/>
    </row>
    <row r="43" spans="1:10" x14ac:dyDescent="0.3">
      <c r="A43" s="26"/>
      <c r="B43" s="26"/>
      <c r="C43" s="4"/>
      <c r="D43" s="4"/>
      <c r="E43" s="4"/>
      <c r="F43" s="4"/>
      <c r="G43" s="4"/>
      <c r="H43" s="4"/>
      <c r="I43" s="26"/>
      <c r="J43" s="26"/>
    </row>
    <row r="44" spans="1:10" ht="15.6" x14ac:dyDescent="0.3">
      <c r="A44" s="26"/>
      <c r="B44" s="30"/>
      <c r="C44" s="16"/>
      <c r="D44" s="16"/>
      <c r="E44" s="4"/>
      <c r="F44" s="4"/>
      <c r="G44" s="4"/>
      <c r="H44" s="15"/>
      <c r="I44" s="28"/>
      <c r="J44" s="26"/>
    </row>
    <row r="45" spans="1:10" ht="15.6" x14ac:dyDescent="0.3">
      <c r="A45" s="26"/>
      <c r="B45" s="26"/>
      <c r="C45" s="4"/>
      <c r="D45" s="4"/>
      <c r="E45" s="4"/>
      <c r="F45" s="4"/>
      <c r="G45" s="4"/>
      <c r="H45" s="15"/>
      <c r="I45" s="28"/>
      <c r="J45" s="26"/>
    </row>
    <row r="46" spans="1:10" ht="15.6" x14ac:dyDescent="0.3">
      <c r="A46" s="26"/>
      <c r="B46" s="26"/>
      <c r="C46" s="4"/>
      <c r="D46" s="4"/>
      <c r="E46" s="4"/>
      <c r="F46" s="4"/>
      <c r="G46" s="4"/>
      <c r="H46" s="15"/>
      <c r="I46" s="28"/>
      <c r="J46" s="26"/>
    </row>
    <row r="47" spans="1:10" ht="15.6" x14ac:dyDescent="0.3">
      <c r="A47" s="26"/>
      <c r="B47" s="30"/>
      <c r="C47" s="4"/>
      <c r="D47" s="4"/>
      <c r="E47" s="4"/>
      <c r="F47" s="4"/>
      <c r="G47" s="4"/>
      <c r="H47" s="15"/>
      <c r="I47" s="28"/>
      <c r="J47" s="26"/>
    </row>
    <row r="48" spans="1:10" ht="15.6" x14ac:dyDescent="0.3">
      <c r="A48" s="26"/>
      <c r="B48" s="30"/>
      <c r="C48" s="4"/>
      <c r="D48" s="4"/>
      <c r="E48" s="4"/>
      <c r="F48" s="4"/>
      <c r="G48" s="4"/>
      <c r="H48" s="15"/>
      <c r="I48" s="28"/>
      <c r="J48" s="26"/>
    </row>
    <row r="49" spans="1:10" ht="15.6" x14ac:dyDescent="0.3">
      <c r="A49" s="26"/>
      <c r="B49" s="30"/>
      <c r="C49" s="26"/>
      <c r="D49" s="26"/>
      <c r="E49" s="26"/>
      <c r="F49" s="26"/>
      <c r="G49" s="26"/>
      <c r="H49" s="28"/>
      <c r="I49" s="28"/>
      <c r="J49" s="26"/>
    </row>
    <row r="50" spans="1:10" ht="15.6" x14ac:dyDescent="0.3">
      <c r="A50" s="26"/>
      <c r="B50" s="26"/>
      <c r="C50" s="26"/>
      <c r="D50" s="26"/>
      <c r="E50" s="26"/>
      <c r="F50" s="26"/>
      <c r="G50" s="26"/>
      <c r="H50" s="28"/>
      <c r="I50" s="28"/>
      <c r="J50" s="26"/>
    </row>
    <row r="51" spans="1:10" ht="15.6" x14ac:dyDescent="0.3">
      <c r="A51" s="26"/>
      <c r="B51" s="26"/>
      <c r="C51" s="26"/>
      <c r="D51" s="26"/>
      <c r="E51" s="26"/>
      <c r="F51" s="26"/>
      <c r="G51" s="26"/>
      <c r="H51" s="28"/>
      <c r="I51" s="28"/>
      <c r="J51" s="26"/>
    </row>
  </sheetData>
  <sheetProtection algorithmName="SHA-512" hashValue="Ac/vPrhY4b12jqnM/GG3cqmS0wd85h1GxbRct2jk3+YMUGDjsOavsPQ8CD0AJk/Fg/ATbEgzQKwnbEgXqJNolg==" saltValue="GEYAWQiOjGI99lajBNORhw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F15:F22" name="Range1"/>
  </protectedRanges>
  <mergeCells count="2">
    <mergeCell ref="B15:B20"/>
    <mergeCell ref="F15:F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2D09-8DC0-4580-9B1F-22DC86E0EB82}">
  <sheetPr>
    <pageSetUpPr fitToPage="1"/>
  </sheetPr>
  <dimension ref="A1:AK79"/>
  <sheetViews>
    <sheetView tabSelected="1" topLeftCell="A6" zoomScale="106" zoomScaleNormal="106" workbookViewId="0">
      <selection activeCell="D15" sqref="D15"/>
    </sheetView>
  </sheetViews>
  <sheetFormatPr defaultColWidth="9" defaultRowHeight="15.6" x14ac:dyDescent="0.3"/>
  <cols>
    <col min="1" max="1" width="31.88671875" style="48" customWidth="1"/>
    <col min="2" max="2" width="14.44140625" style="48" customWidth="1"/>
    <col min="3" max="3" width="15.5546875" style="48" customWidth="1"/>
    <col min="4" max="4" width="14.44140625" style="48" customWidth="1"/>
    <col min="5" max="5" width="13.44140625" style="48" customWidth="1"/>
    <col min="6" max="6" width="13.109375" style="48" customWidth="1"/>
    <col min="7" max="7" width="17.44140625" style="48" customWidth="1"/>
    <col min="8" max="8" width="17" style="48" customWidth="1"/>
    <col min="9" max="11" width="9" style="48"/>
    <col min="12" max="12" width="11.109375" style="48" customWidth="1"/>
    <col min="13" max="15" width="9" style="48"/>
    <col min="16" max="16" width="11.44140625" style="48" customWidth="1"/>
    <col min="17" max="17" width="9" style="48"/>
    <col min="18" max="18" width="12.5546875" style="48" customWidth="1"/>
    <col min="19" max="16384" width="9" style="48"/>
  </cols>
  <sheetData>
    <row r="1" spans="1:14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</row>
    <row r="2" spans="1:14" ht="21" x14ac:dyDescent="0.4">
      <c r="A2" s="1"/>
      <c r="B2" s="1"/>
      <c r="C2" s="2"/>
      <c r="D2" s="2"/>
      <c r="E2" s="2"/>
      <c r="F2" s="2"/>
      <c r="G2" s="3" t="s">
        <v>23</v>
      </c>
      <c r="H2" s="3" t="s">
        <v>24</v>
      </c>
      <c r="I2" s="3"/>
      <c r="J2" s="2"/>
      <c r="K2" s="1"/>
      <c r="L2" s="1"/>
      <c r="M2" s="1"/>
      <c r="N2" s="1"/>
    </row>
    <row r="3" spans="1:14" x14ac:dyDescent="0.3">
      <c r="A3" s="1"/>
      <c r="B3" s="1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B8" s="4" t="s">
        <v>57</v>
      </c>
    </row>
    <row r="9" spans="1:14" x14ac:dyDescent="0.3">
      <c r="B9" s="4" t="s">
        <v>25</v>
      </c>
    </row>
    <row r="10" spans="1:14" x14ac:dyDescent="0.3">
      <c r="B10" s="4"/>
    </row>
    <row r="11" spans="1:14" ht="16.2" thickBot="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16.2" thickBot="1" x14ac:dyDescent="0.35">
      <c r="A12" s="50" t="s">
        <v>46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</row>
    <row r="13" spans="1:14" x14ac:dyDescent="0.3">
      <c r="A13" s="138" t="s">
        <v>43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40"/>
    </row>
    <row r="14" spans="1:14" x14ac:dyDescent="0.3">
      <c r="A14" s="54"/>
      <c r="B14" s="55"/>
      <c r="C14" s="55">
        <v>1</v>
      </c>
      <c r="D14" s="55">
        <v>2</v>
      </c>
      <c r="E14" s="55">
        <v>3</v>
      </c>
      <c r="F14" s="55">
        <v>4</v>
      </c>
      <c r="G14" s="55">
        <v>5</v>
      </c>
      <c r="H14" s="55">
        <v>6</v>
      </c>
      <c r="I14" s="56">
        <v>7</v>
      </c>
      <c r="J14" s="56">
        <v>8</v>
      </c>
      <c r="K14" s="56">
        <v>9</v>
      </c>
      <c r="L14" s="56">
        <v>10</v>
      </c>
      <c r="M14" s="56">
        <v>11</v>
      </c>
      <c r="N14" s="57">
        <v>12</v>
      </c>
    </row>
    <row r="15" spans="1:14" x14ac:dyDescent="0.3">
      <c r="A15" s="58" t="s">
        <v>44</v>
      </c>
      <c r="B15" s="59" t="s">
        <v>0</v>
      </c>
      <c r="C15" s="19"/>
      <c r="D15" s="19"/>
      <c r="E15" s="19"/>
      <c r="F15" s="20"/>
      <c r="G15" s="21"/>
      <c r="H15" s="22"/>
      <c r="I15" s="60"/>
      <c r="J15" s="61"/>
      <c r="K15" s="61"/>
      <c r="L15" s="61"/>
      <c r="M15" s="61"/>
      <c r="N15" s="62"/>
    </row>
    <row r="16" spans="1:14" x14ac:dyDescent="0.3">
      <c r="A16" s="63" t="s">
        <v>45</v>
      </c>
      <c r="B16" s="59" t="s">
        <v>1</v>
      </c>
      <c r="C16" s="19"/>
      <c r="D16" s="19"/>
      <c r="E16" s="19"/>
      <c r="F16" s="20"/>
      <c r="G16" s="21"/>
      <c r="H16" s="22"/>
      <c r="I16" s="64"/>
      <c r="J16" s="65"/>
      <c r="K16" s="65"/>
      <c r="L16" s="65"/>
      <c r="M16" s="65"/>
      <c r="N16" s="66"/>
    </row>
    <row r="17" spans="1:14" x14ac:dyDescent="0.3">
      <c r="A17" s="67" t="s">
        <v>21</v>
      </c>
      <c r="B17" s="59" t="s">
        <v>2</v>
      </c>
      <c r="C17" s="19"/>
      <c r="D17" s="19"/>
      <c r="E17" s="19"/>
      <c r="F17" s="20"/>
      <c r="G17" s="21"/>
      <c r="H17" s="22"/>
      <c r="I17" s="68"/>
      <c r="J17" s="69"/>
      <c r="K17" s="69"/>
      <c r="L17" s="69"/>
      <c r="M17" s="69"/>
      <c r="N17" s="70"/>
    </row>
    <row r="18" spans="1:14" x14ac:dyDescent="0.3">
      <c r="A18" s="71" t="s">
        <v>22</v>
      </c>
      <c r="B18" s="59" t="s">
        <v>3</v>
      </c>
      <c r="C18" s="19"/>
      <c r="D18" s="19"/>
      <c r="E18" s="19"/>
      <c r="F18" s="59"/>
      <c r="G18" s="59"/>
      <c r="H18" s="59"/>
      <c r="I18" s="68"/>
      <c r="J18" s="69"/>
      <c r="K18" s="69"/>
      <c r="L18" s="69"/>
      <c r="M18" s="69"/>
      <c r="N18" s="70"/>
    </row>
    <row r="19" spans="1:14" x14ac:dyDescent="0.3">
      <c r="A19" s="72"/>
      <c r="B19" s="59" t="s">
        <v>4</v>
      </c>
      <c r="C19" s="19"/>
      <c r="D19" s="19"/>
      <c r="E19" s="19"/>
      <c r="F19" s="59"/>
      <c r="G19" s="59"/>
      <c r="H19" s="59"/>
      <c r="I19" s="68"/>
      <c r="J19" s="69"/>
      <c r="K19" s="69"/>
      <c r="L19" s="69"/>
      <c r="M19" s="69"/>
      <c r="N19" s="70"/>
    </row>
    <row r="20" spans="1:14" x14ac:dyDescent="0.3">
      <c r="A20" s="72"/>
      <c r="B20" s="59" t="s">
        <v>5</v>
      </c>
      <c r="C20" s="19"/>
      <c r="D20" s="19"/>
      <c r="E20" s="19"/>
      <c r="F20" s="59"/>
      <c r="G20" s="59"/>
      <c r="H20" s="59"/>
      <c r="I20" s="68"/>
      <c r="J20" s="69"/>
      <c r="K20" s="69"/>
      <c r="L20" s="69"/>
      <c r="M20" s="69"/>
      <c r="N20" s="70"/>
    </row>
    <row r="21" spans="1:14" x14ac:dyDescent="0.3">
      <c r="A21" s="73"/>
      <c r="B21" s="59" t="s">
        <v>6</v>
      </c>
      <c r="C21" s="59"/>
      <c r="D21" s="59"/>
      <c r="E21" s="59"/>
      <c r="F21" s="59"/>
      <c r="G21" s="59"/>
      <c r="H21" s="59"/>
      <c r="I21" s="68"/>
      <c r="J21" s="69"/>
      <c r="K21" s="69"/>
      <c r="L21" s="69"/>
      <c r="M21" s="69"/>
      <c r="N21" s="70"/>
    </row>
    <row r="22" spans="1:14" ht="16.2" thickBot="1" x14ac:dyDescent="0.35">
      <c r="A22" s="74"/>
      <c r="B22" s="75" t="s">
        <v>7</v>
      </c>
      <c r="C22" s="76"/>
      <c r="D22" s="76"/>
      <c r="E22" s="76"/>
      <c r="F22" s="76"/>
      <c r="G22" s="76"/>
      <c r="H22" s="76"/>
      <c r="I22" s="77"/>
      <c r="J22" s="77"/>
      <c r="K22" s="77"/>
      <c r="L22" s="77"/>
      <c r="M22" s="77"/>
      <c r="N22" s="78"/>
    </row>
    <row r="23" spans="1:14" ht="16.2" thickBot="1" x14ac:dyDescent="0.35">
      <c r="A23" s="72"/>
      <c r="B23" s="79"/>
      <c r="C23" s="80"/>
      <c r="D23" s="80"/>
      <c r="E23" s="80"/>
      <c r="F23" s="81" t="s">
        <v>55</v>
      </c>
      <c r="G23" s="79"/>
      <c r="H23" s="79"/>
      <c r="I23" s="79"/>
      <c r="J23" s="79"/>
      <c r="K23" s="79"/>
      <c r="L23" s="79"/>
      <c r="M23" s="80"/>
      <c r="N23" s="82"/>
    </row>
    <row r="24" spans="1:14" x14ac:dyDescent="0.3">
      <c r="A24" s="83"/>
      <c r="B24" s="79"/>
      <c r="C24" s="79"/>
      <c r="D24" s="80"/>
      <c r="E24" s="80"/>
      <c r="F24" s="84"/>
      <c r="G24" s="85"/>
      <c r="H24" s="85"/>
      <c r="I24" s="85"/>
      <c r="J24" s="85"/>
      <c r="K24" s="86"/>
      <c r="L24" s="79"/>
      <c r="M24" s="79"/>
      <c r="N24" s="87"/>
    </row>
    <row r="25" spans="1:14" x14ac:dyDescent="0.3">
      <c r="A25" s="83"/>
      <c r="B25" s="79"/>
      <c r="C25" s="79"/>
      <c r="D25" s="80"/>
      <c r="E25" s="80"/>
      <c r="F25" s="88" t="s">
        <v>11</v>
      </c>
      <c r="G25" s="89"/>
      <c r="H25" s="89"/>
      <c r="I25" s="89"/>
      <c r="J25" s="89"/>
      <c r="K25" s="90" t="e">
        <f>AVERAGE(F15:F17)</f>
        <v>#DIV/0!</v>
      </c>
      <c r="L25" s="79"/>
      <c r="M25" s="79"/>
      <c r="N25" s="87"/>
    </row>
    <row r="26" spans="1:14" x14ac:dyDescent="0.3">
      <c r="A26" s="83"/>
      <c r="B26" s="79"/>
      <c r="C26" s="79"/>
      <c r="D26" s="80"/>
      <c r="E26" s="80"/>
      <c r="F26" s="88" t="s">
        <v>38</v>
      </c>
      <c r="G26" s="89"/>
      <c r="H26" s="89"/>
      <c r="I26" s="89"/>
      <c r="J26" s="89"/>
      <c r="K26" s="90" t="e">
        <f>AVERAGE(G15:G17)</f>
        <v>#DIV/0!</v>
      </c>
      <c r="L26" s="79"/>
      <c r="M26" s="79"/>
      <c r="N26" s="87"/>
    </row>
    <row r="27" spans="1:14" ht="16.2" thickBot="1" x14ac:dyDescent="0.35">
      <c r="A27" s="83"/>
      <c r="B27" s="79"/>
      <c r="C27" s="79"/>
      <c r="D27" s="80"/>
      <c r="E27" s="80"/>
      <c r="F27" s="88" t="s">
        <v>39</v>
      </c>
      <c r="G27" s="89"/>
      <c r="H27" s="89"/>
      <c r="I27" s="89"/>
      <c r="J27" s="89"/>
      <c r="K27" s="90" t="e">
        <f>AVERAGE(H15:H17)</f>
        <v>#DIV/0!</v>
      </c>
      <c r="L27" s="79"/>
      <c r="M27" s="79"/>
      <c r="N27" s="87"/>
    </row>
    <row r="28" spans="1:14" ht="16.2" thickBot="1" x14ac:dyDescent="0.35">
      <c r="A28" s="83"/>
      <c r="B28" s="91" t="s">
        <v>54</v>
      </c>
      <c r="C28" s="80"/>
      <c r="D28" s="80"/>
      <c r="E28" s="80"/>
      <c r="F28" s="92"/>
      <c r="G28" s="93"/>
      <c r="H28" s="93"/>
      <c r="I28" s="93"/>
      <c r="J28" s="93"/>
      <c r="K28" s="94"/>
      <c r="L28" s="79"/>
      <c r="M28" s="79"/>
      <c r="N28" s="87"/>
    </row>
    <row r="29" spans="1:14" ht="46.8" x14ac:dyDescent="0.3">
      <c r="A29" s="83"/>
      <c r="B29" s="95" t="s">
        <v>53</v>
      </c>
      <c r="C29" s="96"/>
      <c r="D29" s="80"/>
      <c r="E29" s="80"/>
      <c r="F29" s="92"/>
      <c r="G29" s="93"/>
      <c r="H29" s="93"/>
      <c r="I29" s="93"/>
      <c r="J29" s="93"/>
      <c r="K29" s="94"/>
      <c r="L29" s="79"/>
      <c r="M29" s="79"/>
      <c r="N29" s="87"/>
    </row>
    <row r="30" spans="1:14" ht="16.5" customHeight="1" x14ac:dyDescent="0.3">
      <c r="A30" s="83"/>
      <c r="B30" s="71" t="s">
        <v>49</v>
      </c>
      <c r="C30" s="17"/>
      <c r="D30" s="80"/>
      <c r="E30" s="80"/>
      <c r="F30" s="92" t="s">
        <v>48</v>
      </c>
      <c r="G30" s="93"/>
      <c r="H30" s="93"/>
      <c r="I30" s="93"/>
      <c r="J30" s="93"/>
      <c r="K30" s="94"/>
      <c r="L30" s="79"/>
      <c r="M30" s="79"/>
      <c r="N30" s="87"/>
    </row>
    <row r="31" spans="1:14" x14ac:dyDescent="0.3">
      <c r="A31" s="97"/>
      <c r="B31" s="71" t="s">
        <v>50</v>
      </c>
      <c r="C31" s="17"/>
      <c r="D31" s="98"/>
      <c r="E31" s="98"/>
      <c r="F31" s="88" t="s">
        <v>40</v>
      </c>
      <c r="G31" s="93"/>
      <c r="H31" s="93"/>
      <c r="I31" s="93"/>
      <c r="J31" s="93"/>
      <c r="K31" s="94" t="e">
        <f>K26-$K$25</f>
        <v>#DIV/0!</v>
      </c>
      <c r="L31" s="79"/>
      <c r="M31" s="79"/>
      <c r="N31" s="87"/>
    </row>
    <row r="32" spans="1:14" ht="29.4" thickBot="1" x14ac:dyDescent="0.35">
      <c r="A32" s="99"/>
      <c r="B32" s="100" t="s">
        <v>52</v>
      </c>
      <c r="C32" s="18"/>
      <c r="D32" s="101"/>
      <c r="E32" s="101"/>
      <c r="F32" s="88" t="s">
        <v>41</v>
      </c>
      <c r="G32" s="93"/>
      <c r="H32" s="93"/>
      <c r="I32" s="93"/>
      <c r="J32" s="93"/>
      <c r="K32" s="94" t="e">
        <f>K27-$K$25</f>
        <v>#DIV/0!</v>
      </c>
      <c r="L32" s="79"/>
      <c r="M32" s="79"/>
      <c r="N32" s="87"/>
    </row>
    <row r="33" spans="1:15" x14ac:dyDescent="0.3">
      <c r="A33" s="99"/>
      <c r="B33" s="101"/>
      <c r="C33" s="101"/>
      <c r="D33" s="101"/>
      <c r="E33" s="101"/>
      <c r="F33" s="92"/>
      <c r="G33" s="93"/>
      <c r="H33" s="93"/>
      <c r="I33" s="93"/>
      <c r="J33" s="93"/>
      <c r="K33" s="94"/>
      <c r="L33" s="79"/>
      <c r="M33" s="79"/>
      <c r="N33" s="87"/>
    </row>
    <row r="34" spans="1:15" x14ac:dyDescent="0.3">
      <c r="A34" s="99"/>
      <c r="B34" s="101"/>
      <c r="C34" s="101"/>
      <c r="D34" s="79"/>
      <c r="E34" s="79"/>
      <c r="F34" s="88" t="s">
        <v>42</v>
      </c>
      <c r="G34" s="93"/>
      <c r="H34" s="93"/>
      <c r="I34" s="93"/>
      <c r="J34" s="93"/>
      <c r="K34" s="94"/>
      <c r="L34" s="79"/>
      <c r="M34" s="79"/>
      <c r="N34" s="87"/>
    </row>
    <row r="35" spans="1:15" x14ac:dyDescent="0.3">
      <c r="A35" s="99"/>
      <c r="B35" s="101"/>
      <c r="C35" s="101"/>
      <c r="D35" s="79"/>
      <c r="E35" s="79"/>
      <c r="F35" s="88" t="s">
        <v>16</v>
      </c>
      <c r="G35" s="93"/>
      <c r="H35" s="93"/>
      <c r="I35" s="93"/>
      <c r="J35" s="93"/>
      <c r="K35" s="94">
        <f>G15-F15-H15-F15</f>
        <v>0</v>
      </c>
      <c r="L35" s="79"/>
      <c r="M35" s="79"/>
      <c r="N35" s="87"/>
    </row>
    <row r="36" spans="1:15" x14ac:dyDescent="0.3">
      <c r="A36" s="99"/>
      <c r="B36" s="101"/>
      <c r="C36" s="101"/>
      <c r="D36" s="79"/>
      <c r="E36" s="79"/>
      <c r="F36" s="88" t="s">
        <v>17</v>
      </c>
      <c r="G36" s="93"/>
      <c r="H36" s="93"/>
      <c r="I36" s="93"/>
      <c r="J36" s="93"/>
      <c r="K36" s="94">
        <f>G16-F16-H16-F16</f>
        <v>0</v>
      </c>
      <c r="L36" s="79"/>
      <c r="M36" s="79"/>
      <c r="N36" s="87"/>
    </row>
    <row r="37" spans="1:15" ht="16.2" thickBot="1" x14ac:dyDescent="0.35">
      <c r="A37" s="99"/>
      <c r="B37" s="101"/>
      <c r="C37" s="101"/>
      <c r="D37" s="101"/>
      <c r="E37" s="101"/>
      <c r="F37" s="102" t="s">
        <v>18</v>
      </c>
      <c r="G37" s="103"/>
      <c r="H37" s="103"/>
      <c r="I37" s="103"/>
      <c r="J37" s="103"/>
      <c r="K37" s="104">
        <f>G17-F17-H17-F17</f>
        <v>0</v>
      </c>
      <c r="L37" s="79"/>
      <c r="M37" s="79"/>
      <c r="N37" s="87"/>
    </row>
    <row r="38" spans="1:15" ht="16.2" thickBot="1" x14ac:dyDescent="0.35">
      <c r="A38" s="72"/>
      <c r="B38" s="79"/>
      <c r="C38" s="98"/>
      <c r="D38" s="101"/>
      <c r="E38" s="101"/>
      <c r="F38" s="79"/>
      <c r="G38" s="79"/>
      <c r="H38" s="79"/>
      <c r="I38" s="79"/>
      <c r="J38" s="79"/>
      <c r="K38" s="79"/>
      <c r="L38" s="79"/>
      <c r="M38" s="101"/>
      <c r="N38" s="105"/>
      <c r="O38" s="106"/>
    </row>
    <row r="39" spans="1:15" x14ac:dyDescent="0.3">
      <c r="A39" s="50" t="s">
        <v>56</v>
      </c>
      <c r="B39" s="107"/>
      <c r="C39" s="107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9"/>
      <c r="O39" s="106"/>
    </row>
    <row r="40" spans="1:15" x14ac:dyDescent="0.3">
      <c r="A40" s="72"/>
      <c r="B40" s="110"/>
      <c r="C40" s="110"/>
      <c r="D40" s="110"/>
      <c r="E40" s="110"/>
      <c r="F40" s="110"/>
      <c r="G40" s="110"/>
      <c r="H40" s="110"/>
      <c r="I40" s="110"/>
      <c r="J40" s="101"/>
      <c r="K40" s="101"/>
      <c r="L40" s="101"/>
      <c r="M40" s="101"/>
      <c r="N40" s="105"/>
      <c r="O40" s="106"/>
    </row>
    <row r="41" spans="1:15" ht="22.5" customHeight="1" x14ac:dyDescent="0.3">
      <c r="A41" s="111" t="s">
        <v>9</v>
      </c>
      <c r="B41" s="112" t="s">
        <v>10</v>
      </c>
      <c r="C41" s="112" t="s">
        <v>8</v>
      </c>
      <c r="D41" s="110"/>
      <c r="E41" s="110"/>
      <c r="F41" s="110"/>
      <c r="G41" s="79"/>
      <c r="H41" s="79"/>
      <c r="I41" s="79"/>
      <c r="J41" s="101"/>
      <c r="K41" s="101"/>
      <c r="L41" s="101"/>
      <c r="M41" s="101"/>
      <c r="N41" s="136"/>
      <c r="O41" s="137"/>
    </row>
    <row r="42" spans="1:15" ht="28.5" customHeight="1" x14ac:dyDescent="0.3">
      <c r="A42" s="113">
        <v>0</v>
      </c>
      <c r="B42" s="114" t="e">
        <f t="shared" ref="B42:B47" si="0">AVERAGE(C15:E15)-$A$48</f>
        <v>#DIV/0!</v>
      </c>
      <c r="C42" s="112" t="e">
        <f>_xlfn.STDEV.P(C15:E15)</f>
        <v>#DIV/0!</v>
      </c>
      <c r="D42" s="110"/>
      <c r="E42" s="110"/>
      <c r="F42" s="110"/>
      <c r="G42" s="79"/>
      <c r="H42" s="79"/>
      <c r="I42" s="79"/>
      <c r="J42" s="101"/>
      <c r="K42" s="101"/>
      <c r="L42" s="101"/>
      <c r="M42" s="101"/>
      <c r="N42" s="136"/>
      <c r="O42" s="137"/>
    </row>
    <row r="43" spans="1:15" x14ac:dyDescent="0.3">
      <c r="A43" s="113">
        <f>A42+8</f>
        <v>8</v>
      </c>
      <c r="B43" s="114" t="e">
        <f t="shared" si="0"/>
        <v>#DIV/0!</v>
      </c>
      <c r="C43" s="112">
        <f>_xlfn.STDEV.P(C16-$C$15,D16-$D$15,E16-$E$15)</f>
        <v>0</v>
      </c>
      <c r="D43" s="110"/>
      <c r="E43" s="110"/>
      <c r="F43" s="110"/>
      <c r="G43" s="79"/>
      <c r="H43" s="79"/>
      <c r="I43" s="79"/>
      <c r="J43" s="101"/>
      <c r="K43" s="101"/>
      <c r="L43" s="101"/>
      <c r="M43" s="101"/>
      <c r="N43" s="105"/>
      <c r="O43" s="106"/>
    </row>
    <row r="44" spans="1:15" x14ac:dyDescent="0.3">
      <c r="A44" s="113">
        <f t="shared" ref="A44:A47" si="1">A43+8</f>
        <v>16</v>
      </c>
      <c r="B44" s="114" t="e">
        <f t="shared" si="0"/>
        <v>#DIV/0!</v>
      </c>
      <c r="C44" s="112">
        <f>_xlfn.STDEV.P(C17-$C$15,D17-$D$15,E17-$E$15)</f>
        <v>0</v>
      </c>
      <c r="D44" s="110"/>
      <c r="E44" s="110"/>
      <c r="F44" s="110"/>
      <c r="G44" s="79"/>
      <c r="H44" s="79"/>
      <c r="I44" s="79"/>
      <c r="J44" s="101"/>
      <c r="K44" s="101"/>
      <c r="L44" s="101"/>
      <c r="M44" s="101"/>
      <c r="N44" s="87"/>
    </row>
    <row r="45" spans="1:15" x14ac:dyDescent="0.3">
      <c r="A45" s="113">
        <f t="shared" si="1"/>
        <v>24</v>
      </c>
      <c r="B45" s="114" t="e">
        <f t="shared" si="0"/>
        <v>#DIV/0!</v>
      </c>
      <c r="C45" s="112">
        <f>_xlfn.STDEV.P(C18-$C$15,D18-$D$15,E18-$E$15)</f>
        <v>0</v>
      </c>
      <c r="D45" s="110"/>
      <c r="E45" s="110"/>
      <c r="F45" s="110"/>
      <c r="G45" s="79"/>
      <c r="H45" s="79"/>
      <c r="I45" s="79"/>
      <c r="J45" s="101"/>
      <c r="K45" s="101"/>
      <c r="L45" s="101"/>
      <c r="M45" s="101"/>
      <c r="N45" s="87"/>
    </row>
    <row r="46" spans="1:15" x14ac:dyDescent="0.3">
      <c r="A46" s="113">
        <f t="shared" si="1"/>
        <v>32</v>
      </c>
      <c r="B46" s="114" t="e">
        <f t="shared" si="0"/>
        <v>#DIV/0!</v>
      </c>
      <c r="C46" s="112">
        <f>_xlfn.STDEV.P(C19-$C$15,D19-$D$15,E19-$E$15)</f>
        <v>0</v>
      </c>
      <c r="D46" s="110"/>
      <c r="E46" s="110"/>
      <c r="F46" s="110"/>
      <c r="G46" s="79"/>
      <c r="H46" s="79"/>
      <c r="I46" s="79"/>
      <c r="J46" s="101"/>
      <c r="K46" s="101"/>
      <c r="L46" s="101"/>
      <c r="M46" s="101"/>
      <c r="N46" s="87"/>
    </row>
    <row r="47" spans="1:15" x14ac:dyDescent="0.3">
      <c r="A47" s="113">
        <f t="shared" si="1"/>
        <v>40</v>
      </c>
      <c r="B47" s="114" t="e">
        <f t="shared" si="0"/>
        <v>#DIV/0!</v>
      </c>
      <c r="C47" s="112">
        <f>_xlfn.STDEV.P(C20-$C$15,D20-$D$15,E20-$E$15)</f>
        <v>0</v>
      </c>
      <c r="D47" s="110"/>
      <c r="E47" s="110"/>
      <c r="F47" s="110"/>
      <c r="G47" s="79"/>
      <c r="H47" s="79"/>
      <c r="I47" s="79"/>
      <c r="J47" s="101"/>
      <c r="K47" s="101"/>
      <c r="L47" s="101"/>
      <c r="M47" s="101"/>
      <c r="N47" s="87"/>
    </row>
    <row r="48" spans="1:15" x14ac:dyDescent="0.3">
      <c r="A48" s="115" t="e">
        <f>AVERAGE(C15:E15)</f>
        <v>#DIV/0!</v>
      </c>
      <c r="B48" s="116" t="s">
        <v>12</v>
      </c>
      <c r="C48" s="110"/>
      <c r="D48" s="110"/>
      <c r="E48" s="110"/>
      <c r="F48" s="110"/>
      <c r="G48" s="79"/>
      <c r="H48" s="79"/>
      <c r="I48" s="79"/>
      <c r="J48" s="101"/>
      <c r="K48" s="101"/>
      <c r="L48" s="101"/>
      <c r="M48" s="101"/>
      <c r="N48" s="87"/>
    </row>
    <row r="49" spans="1:37" x14ac:dyDescent="0.3">
      <c r="A49" s="117" t="e">
        <f>SLOPE(B42:B47,A42:A47)</f>
        <v>#DIV/0!</v>
      </c>
      <c r="B49" s="59" t="s">
        <v>13</v>
      </c>
      <c r="C49" s="110"/>
      <c r="D49" s="110"/>
      <c r="E49" s="110"/>
      <c r="F49" s="110"/>
      <c r="G49" s="79"/>
      <c r="H49" s="79"/>
      <c r="I49" s="79"/>
      <c r="J49" s="101"/>
      <c r="K49" s="101"/>
      <c r="L49" s="101"/>
      <c r="M49" s="101"/>
      <c r="N49" s="87"/>
    </row>
    <row r="50" spans="1:37" x14ac:dyDescent="0.3">
      <c r="A50" s="118" t="e">
        <f>INTERCEPT(B42:B47,A42:A47)</f>
        <v>#DIV/0!</v>
      </c>
      <c r="B50" s="59" t="s">
        <v>14</v>
      </c>
      <c r="C50" s="110"/>
      <c r="D50" s="110"/>
      <c r="E50" s="110"/>
      <c r="F50" s="110"/>
      <c r="G50" s="79"/>
      <c r="H50" s="79"/>
      <c r="I50" s="79"/>
      <c r="J50" s="101"/>
      <c r="K50" s="101"/>
      <c r="L50" s="101"/>
      <c r="M50" s="101"/>
      <c r="N50" s="87"/>
    </row>
    <row r="51" spans="1:37" x14ac:dyDescent="0.3">
      <c r="A51" s="118" t="e">
        <f>RSQ(B42:B47,A42:A47)</f>
        <v>#DIV/0!</v>
      </c>
      <c r="B51" s="59" t="s">
        <v>15</v>
      </c>
      <c r="C51" s="110"/>
      <c r="D51" s="110"/>
      <c r="E51" s="110"/>
      <c r="F51" s="110"/>
      <c r="G51" s="79"/>
      <c r="H51" s="79"/>
      <c r="I51" s="79"/>
      <c r="J51" s="101"/>
      <c r="K51" s="101"/>
      <c r="L51" s="101"/>
      <c r="M51" s="101"/>
      <c r="N51" s="87"/>
    </row>
    <row r="52" spans="1:37" x14ac:dyDescent="0.3">
      <c r="A52" s="72"/>
      <c r="B52" s="79"/>
      <c r="C52" s="79"/>
      <c r="D52" s="110"/>
      <c r="E52" s="110"/>
      <c r="F52" s="110"/>
      <c r="G52" s="110"/>
      <c r="H52" s="110"/>
      <c r="I52" s="110"/>
      <c r="J52" s="110"/>
      <c r="K52" s="110"/>
      <c r="L52" s="101"/>
      <c r="M52" s="101"/>
      <c r="N52" s="87"/>
    </row>
    <row r="53" spans="1:37" x14ac:dyDescent="0.3">
      <c r="A53" s="99"/>
      <c r="B53" s="101"/>
      <c r="C53" s="101"/>
      <c r="D53" s="110"/>
      <c r="E53" s="110"/>
      <c r="F53" s="110"/>
      <c r="G53" s="110"/>
      <c r="H53" s="110"/>
      <c r="I53" s="110"/>
      <c r="J53" s="110"/>
      <c r="K53" s="110"/>
      <c r="L53" s="101"/>
      <c r="M53" s="101"/>
      <c r="N53" s="87"/>
    </row>
    <row r="54" spans="1:37" ht="16.2" thickBot="1" x14ac:dyDescent="0.35">
      <c r="A54" s="119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1"/>
      <c r="N54" s="122"/>
    </row>
    <row r="55" spans="1:37" x14ac:dyDescent="0.3">
      <c r="A55" s="7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87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</row>
    <row r="56" spans="1:37" ht="16.2" thickBot="1" x14ac:dyDescent="0.35">
      <c r="A56" s="54" t="s">
        <v>47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87"/>
      <c r="O56" s="79"/>
      <c r="P56" s="79"/>
      <c r="Q56" s="79"/>
      <c r="R56" s="79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</row>
    <row r="57" spans="1:37" x14ac:dyDescent="0.3">
      <c r="A57" s="50"/>
      <c r="B57" s="51"/>
      <c r="C57" s="51"/>
      <c r="D57" s="124"/>
      <c r="E57" s="79"/>
      <c r="F57" s="81"/>
      <c r="G57" s="79"/>
      <c r="H57" s="79"/>
      <c r="I57" s="79"/>
      <c r="J57" s="79"/>
      <c r="K57" s="79"/>
      <c r="L57" s="79"/>
      <c r="M57" s="79"/>
      <c r="N57" s="87"/>
      <c r="O57" s="79"/>
      <c r="P57" s="79"/>
      <c r="Q57" s="79"/>
      <c r="R57" s="79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</row>
    <row r="58" spans="1:37" x14ac:dyDescent="0.3">
      <c r="A58" s="54"/>
      <c r="B58" s="79"/>
      <c r="C58" s="79"/>
      <c r="D58" s="87"/>
      <c r="E58" s="79"/>
      <c r="F58" s="79"/>
      <c r="G58" s="79"/>
      <c r="H58" s="79"/>
      <c r="I58" s="79"/>
      <c r="J58" s="79"/>
      <c r="K58" s="79"/>
      <c r="L58" s="79"/>
      <c r="M58" s="79"/>
      <c r="N58" s="87"/>
      <c r="O58" s="79"/>
      <c r="P58" s="79"/>
      <c r="Q58" s="79"/>
      <c r="R58" s="79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</row>
    <row r="59" spans="1:37" x14ac:dyDescent="0.3">
      <c r="A59" s="125"/>
      <c r="B59" s="110"/>
      <c r="C59" s="79"/>
      <c r="D59" s="87"/>
      <c r="E59" s="79"/>
      <c r="F59" s="126"/>
      <c r="G59" s="126"/>
      <c r="H59" s="126"/>
      <c r="I59" s="126"/>
      <c r="J59" s="126"/>
      <c r="K59" s="126"/>
      <c r="L59" s="126"/>
      <c r="M59" s="79"/>
      <c r="N59" s="87"/>
      <c r="O59" s="79"/>
      <c r="P59" s="79"/>
      <c r="Q59" s="79"/>
      <c r="R59" s="79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</row>
    <row r="60" spans="1:37" x14ac:dyDescent="0.3">
      <c r="A60" s="99" t="s">
        <v>19</v>
      </c>
      <c r="B60" s="101"/>
      <c r="C60" s="127" t="e">
        <f>K31-K32</f>
        <v>#DIV/0!</v>
      </c>
      <c r="D60" s="87"/>
      <c r="E60" s="79"/>
      <c r="F60" s="79"/>
      <c r="G60" s="79"/>
      <c r="H60" s="79"/>
      <c r="I60" s="79"/>
      <c r="J60" s="79"/>
      <c r="K60" s="79"/>
      <c r="L60" s="79"/>
      <c r="M60" s="79"/>
      <c r="N60" s="87"/>
      <c r="O60" s="79"/>
      <c r="P60" s="79"/>
      <c r="Q60" s="79"/>
      <c r="R60" s="79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</row>
    <row r="61" spans="1:37" x14ac:dyDescent="0.3">
      <c r="A61" s="99" t="s">
        <v>20</v>
      </c>
      <c r="B61" s="79"/>
      <c r="C61" s="127">
        <f>_xlfn.STDEV.P(K35:K37)</f>
        <v>0</v>
      </c>
      <c r="D61" s="87"/>
      <c r="E61" s="79"/>
      <c r="F61" s="126"/>
      <c r="G61" s="79"/>
      <c r="H61" s="79"/>
      <c r="I61" s="79"/>
      <c r="J61" s="79"/>
      <c r="K61" s="79"/>
      <c r="L61" s="79"/>
      <c r="M61" s="79"/>
      <c r="N61" s="87"/>
      <c r="O61" s="79"/>
      <c r="P61" s="79"/>
      <c r="Q61" s="79"/>
      <c r="R61" s="79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</row>
    <row r="62" spans="1:37" x14ac:dyDescent="0.3">
      <c r="A62" s="99"/>
      <c r="B62" s="79"/>
      <c r="C62" s="127"/>
      <c r="D62" s="87"/>
      <c r="E62" s="79"/>
      <c r="F62" s="79"/>
      <c r="G62" s="79"/>
      <c r="H62" s="79"/>
      <c r="I62" s="79"/>
      <c r="J62" s="79"/>
      <c r="K62" s="79"/>
      <c r="L62" s="79"/>
      <c r="M62" s="79"/>
      <c r="N62" s="87"/>
      <c r="O62" s="79"/>
      <c r="P62" s="79"/>
      <c r="Q62" s="79"/>
      <c r="R62" s="79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</row>
    <row r="63" spans="1:37" x14ac:dyDescent="0.3">
      <c r="A63" s="128" t="s">
        <v>51</v>
      </c>
      <c r="B63" s="129"/>
      <c r="C63" s="130" t="e">
        <f>(((C60-A50)/A49)/(C31*C32))*C30</f>
        <v>#DIV/0!</v>
      </c>
      <c r="D63" s="87"/>
      <c r="E63" s="79"/>
      <c r="F63" s="126"/>
      <c r="G63" s="126"/>
      <c r="H63" s="126"/>
      <c r="I63" s="126"/>
      <c r="J63" s="79"/>
      <c r="K63" s="79"/>
      <c r="L63" s="79"/>
      <c r="M63" s="79"/>
      <c r="N63" s="87"/>
      <c r="O63" s="79"/>
      <c r="P63" s="79"/>
      <c r="Q63" s="79"/>
      <c r="R63" s="79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</row>
    <row r="64" spans="1:37" x14ac:dyDescent="0.3">
      <c r="A64" s="125"/>
      <c r="B64" s="110"/>
      <c r="C64" s="79"/>
      <c r="D64" s="87"/>
      <c r="E64" s="79"/>
      <c r="F64" s="81"/>
      <c r="G64" s="79"/>
      <c r="H64" s="79"/>
      <c r="I64" s="79"/>
      <c r="J64" s="79"/>
      <c r="K64" s="79"/>
      <c r="L64" s="79"/>
      <c r="M64" s="79"/>
      <c r="N64" s="87"/>
      <c r="O64" s="79"/>
      <c r="P64" s="79"/>
      <c r="Q64" s="79"/>
      <c r="R64" s="79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</row>
    <row r="65" spans="1:37" x14ac:dyDescent="0.3">
      <c r="A65" s="125"/>
      <c r="B65" s="110"/>
      <c r="C65" s="79"/>
      <c r="D65" s="87"/>
      <c r="E65" s="79"/>
      <c r="F65" s="79"/>
      <c r="G65" s="79"/>
      <c r="H65" s="79"/>
      <c r="I65" s="79"/>
      <c r="J65" s="79"/>
      <c r="K65" s="79"/>
      <c r="L65" s="79"/>
      <c r="M65" s="79"/>
      <c r="N65" s="87"/>
      <c r="O65" s="79"/>
      <c r="P65" s="79"/>
      <c r="Q65" s="79"/>
      <c r="R65" s="79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</row>
    <row r="66" spans="1:37" x14ac:dyDescent="0.3">
      <c r="A66" s="125"/>
      <c r="B66" s="110"/>
      <c r="C66" s="79"/>
      <c r="D66" s="87"/>
      <c r="E66" s="79"/>
      <c r="F66" s="131"/>
      <c r="G66" s="79"/>
      <c r="H66" s="79"/>
      <c r="I66" s="79"/>
      <c r="J66" s="79"/>
      <c r="K66" s="79"/>
      <c r="L66" s="79"/>
      <c r="M66" s="79"/>
      <c r="N66" s="87"/>
      <c r="O66" s="79"/>
      <c r="P66" s="79"/>
      <c r="Q66" s="79"/>
      <c r="R66" s="79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</row>
    <row r="67" spans="1:37" x14ac:dyDescent="0.3">
      <c r="A67" s="72"/>
      <c r="B67" s="79"/>
      <c r="C67" s="79"/>
      <c r="D67" s="87"/>
      <c r="E67" s="79"/>
      <c r="F67" s="132"/>
      <c r="G67" s="79"/>
      <c r="H67" s="79"/>
      <c r="I67" s="79"/>
      <c r="J67" s="79"/>
      <c r="K67" s="79"/>
      <c r="L67" s="79"/>
      <c r="M67" s="79"/>
      <c r="N67" s="87"/>
      <c r="O67" s="79"/>
      <c r="P67" s="79"/>
      <c r="Q67" s="79"/>
      <c r="R67" s="79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</row>
    <row r="68" spans="1:37" ht="16.2" thickBot="1" x14ac:dyDescent="0.35">
      <c r="A68" s="133"/>
      <c r="B68" s="121"/>
      <c r="C68" s="121"/>
      <c r="D68" s="122"/>
      <c r="E68" s="121"/>
      <c r="F68" s="121"/>
      <c r="G68" s="121"/>
      <c r="H68" s="121"/>
      <c r="I68" s="121"/>
      <c r="J68" s="121"/>
      <c r="K68" s="121"/>
      <c r="L68" s="121"/>
      <c r="M68" s="121"/>
      <c r="N68" s="122"/>
      <c r="O68" s="79"/>
      <c r="P68" s="79"/>
      <c r="Q68" s="79"/>
      <c r="R68" s="79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</row>
    <row r="69" spans="1:37" x14ac:dyDescent="0.3">
      <c r="E69" s="79"/>
      <c r="F69" s="79"/>
      <c r="G69" s="79"/>
      <c r="H69" s="79"/>
      <c r="I69" s="79"/>
      <c r="J69" s="79"/>
      <c r="K69" s="79"/>
      <c r="L69" s="101"/>
      <c r="M69" s="79"/>
      <c r="N69" s="79"/>
      <c r="O69" s="79"/>
      <c r="P69" s="79"/>
      <c r="Q69" s="79"/>
      <c r="R69" s="79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</row>
    <row r="70" spans="1:37" x14ac:dyDescent="0.3">
      <c r="E70" s="79"/>
      <c r="F70" s="79"/>
      <c r="G70" s="79"/>
      <c r="H70" s="79"/>
      <c r="I70" s="79"/>
      <c r="J70" s="79"/>
      <c r="K70" s="79"/>
      <c r="L70" s="101"/>
      <c r="M70" s="79"/>
      <c r="N70" s="79"/>
      <c r="O70" s="79"/>
      <c r="P70" s="79"/>
      <c r="Q70" s="79"/>
      <c r="R70" s="79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</row>
    <row r="71" spans="1:37" x14ac:dyDescent="0.3">
      <c r="L71" s="106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</row>
    <row r="72" spans="1:37" x14ac:dyDescent="0.3">
      <c r="L72" s="106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</row>
    <row r="73" spans="1:37" x14ac:dyDescent="0.3">
      <c r="L73" s="106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</row>
    <row r="74" spans="1:37" x14ac:dyDescent="0.3">
      <c r="A74" s="123"/>
      <c r="B74" s="123"/>
      <c r="C74" s="123"/>
      <c r="D74" s="123"/>
      <c r="E74" s="123"/>
      <c r="F74" s="123"/>
      <c r="G74" s="123"/>
      <c r="H74" s="123"/>
    </row>
    <row r="75" spans="1:37" x14ac:dyDescent="0.3">
      <c r="A75" s="123"/>
      <c r="B75" s="123"/>
      <c r="C75" s="123"/>
      <c r="D75" s="123"/>
      <c r="E75" s="123"/>
      <c r="F75" s="123"/>
      <c r="G75" s="123"/>
      <c r="H75" s="123"/>
    </row>
    <row r="79" spans="1:37" ht="15" customHeight="1" x14ac:dyDescent="0.3"/>
  </sheetData>
  <sheetProtection algorithmName="SHA-512" hashValue="vo7vGZublvGmCH692vdJyZRifIMar+P9LCQUoZnpdYR+yuuwaDb1lGa2FecTWTRCbl7+Be4mYv5Ef/ymG9CGOQ==" saltValue="LEdvCGvx44TlYIgGy5Tgvw==" spinCount="100000" sheet="1" objects="1" scenarios="1"/>
  <mergeCells count="3">
    <mergeCell ref="N41:N42"/>
    <mergeCell ref="O41:O42"/>
    <mergeCell ref="A13:N13"/>
  </mergeCells>
  <phoneticPr fontId="8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3" ma:contentTypeDescription="Create a new document." ma:contentTypeScope="" ma:versionID="50d1b8b4826952d070acffc344f334ef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2418fcbafaf14bf1d722a435da9c284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  <SharedWithUsers xmlns="4e1aef77-c719-4515-bac4-5dafbdaa90b3">
      <UserInfo>
        <DisplayName>Eliran Meitav</DisplayName>
        <AccountId>12</AccountId>
        <AccountType/>
      </UserInfo>
      <UserInfo>
        <DisplayName>Alon Tzigfinger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4EAD359-D275-47C7-88AE-D7988864B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8473A-959E-41D9-83CC-7DE3EA566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22686-C8B7-44F4-8048-FE4DC2DC4B0E}">
  <ds:schemaRefs>
    <ds:schemaRef ds:uri="http://schemas.microsoft.com/office/2006/metadata/properties"/>
    <ds:schemaRef ds:uri="http://schemas.microsoft.com/office/infopath/2007/PartnerControls"/>
    <ds:schemaRef ds:uri="4e1aef77-c719-4515-bac4-5dafbdaa90b3"/>
    <ds:schemaRef ds:uri="d51ca0aa-51c2-4211-9c2a-190b0c8186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Procedure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Lior Tal</dc:creator>
  <cp:keywords/>
  <dc:description/>
  <cp:lastModifiedBy>Daniel Steitz</cp:lastModifiedBy>
  <cp:revision/>
  <cp:lastPrinted>2024-02-21T14:29:18Z</cp:lastPrinted>
  <dcterms:created xsi:type="dcterms:W3CDTF">2015-06-05T18:17:20Z</dcterms:created>
  <dcterms:modified xsi:type="dcterms:W3CDTF">2024-04-08T17:12:03Z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