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igital-my.sharepoint.com/personal/m252393_one_merckgroup_com/Documents/Desktop/2023 Israel Kit NPI/Calculators/"/>
    </mc:Choice>
  </mc:AlternateContent>
  <xr:revisionPtr revIDLastSave="0" documentId="8_{B3794083-419B-47B8-9317-B5E4A36AE0BC}" xr6:coauthVersionLast="47" xr6:coauthVersionMax="47" xr10:uidLastSave="{00000000-0000-0000-0000-000000000000}"/>
  <bookViews>
    <workbookView xWindow="-108" yWindow="-108" windowWidth="23256" windowHeight="12576" xr2:uid="{E3346983-3366-4501-B206-D1E7EE181D8D}"/>
  </bookViews>
  <sheets>
    <sheet name="procedure" sheetId="1" r:id="rId1"/>
    <sheet name="calcula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I29" i="2"/>
  <c r="C15" i="1"/>
  <c r="C16" i="1"/>
  <c r="C17" i="1"/>
  <c r="C18" i="1"/>
  <c r="C19" i="1"/>
  <c r="C14" i="1"/>
  <c r="M39" i="2"/>
  <c r="M42" i="2" s="1"/>
  <c r="I34" i="2" l="1"/>
  <c r="M23" i="2" s="1"/>
  <c r="F44" i="2"/>
  <c r="F43" i="2"/>
  <c r="F42" i="2"/>
  <c r="F41" i="2"/>
  <c r="F40" i="2"/>
  <c r="F39" i="2"/>
  <c r="D29" i="2" l="1"/>
  <c r="E29" i="2"/>
  <c r="F29" i="2"/>
  <c r="G29" i="2"/>
  <c r="H29" i="2"/>
  <c r="C29" i="2"/>
  <c r="M22" i="2" s="1"/>
  <c r="M29" i="2" s="1"/>
  <c r="M41" i="2" s="1"/>
  <c r="H34" i="2" l="1"/>
  <c r="E44" i="2" s="1"/>
  <c r="F34" i="2"/>
  <c r="E42" i="2" s="1"/>
  <c r="G34" i="2"/>
  <c r="E43" i="2" s="1"/>
  <c r="C34" i="2"/>
  <c r="E39" i="2" s="1"/>
  <c r="E34" i="2"/>
  <c r="E41" i="2" s="1"/>
  <c r="D34" i="2"/>
  <c r="E40" i="2" s="1"/>
  <c r="M30" i="2" s="1"/>
  <c r="M31" i="2" l="1"/>
  <c r="M40" i="2" s="1"/>
  <c r="M35" i="2" l="1"/>
  <c r="M36" i="2" s="1"/>
</calcChain>
</file>

<file path=xl/sharedStrings.xml><?xml version="1.0" encoding="utf-8"?>
<sst xmlns="http://schemas.openxmlformats.org/spreadsheetml/2006/main" count="89" uniqueCount="73">
  <si>
    <t>Procedure for calculations of the Standard Curve and Samples:</t>
  </si>
  <si>
    <t>Standard curve volumes</t>
  </si>
  <si>
    <t>The Calculator is designed for an assay in which the standard curve and the samples are loaded in technical triplicates.</t>
  </si>
  <si>
    <t>Select Orientation-&gt; Landscape and Scaling -&gt; Fit All Columns on One Page for a printer friendly document.</t>
  </si>
  <si>
    <t>Cat# MAK562</t>
  </si>
  <si>
    <t>Branched Chain Amino Acid Assay Kit</t>
  </si>
  <si>
    <t>Assay Buffer per well (µl)</t>
  </si>
  <si>
    <t>Enzyme Mix per well (µl)</t>
  </si>
  <si>
    <t>WST Probe per well (µl)</t>
  </si>
  <si>
    <t>Leucine standard (1mM) per well (µl)</t>
  </si>
  <si>
    <t>BCAA content - nmole/well</t>
  </si>
  <si>
    <t>Copy the raw data obtained from the plate reader to the tables below :</t>
  </si>
  <si>
    <t>Select Orientation-&gt; Portrait and Scaling -&gt; Fit All Columnson One Page for a printer friendly document.</t>
  </si>
  <si>
    <t>Sample Calculator:</t>
  </si>
  <si>
    <t>Standard Curve Calculator:</t>
  </si>
  <si>
    <t>Table 5:</t>
  </si>
  <si>
    <t>Table 1:</t>
  </si>
  <si>
    <t>Replicate 1</t>
  </si>
  <si>
    <t>Replicate 2</t>
  </si>
  <si>
    <t>Replicate 3</t>
  </si>
  <si>
    <t>Table 6:</t>
  </si>
  <si>
    <t>Table 2:</t>
  </si>
  <si>
    <t>Average absorbance</t>
  </si>
  <si>
    <t>Table 3:</t>
  </si>
  <si>
    <t>S.D. of absorbance</t>
  </si>
  <si>
    <t>AU</t>
  </si>
  <si>
    <t>Table 4:</t>
  </si>
  <si>
    <t>Average</t>
  </si>
  <si>
    <t>S.D.</t>
  </si>
  <si>
    <t>MAK562</t>
  </si>
  <si>
    <t>For your convenience, a calculation sheet is available below. Only the yellow cells need to be filled by you. Green cells indicate the calculated concentration and S.D.</t>
  </si>
  <si>
    <t xml:space="preserve">A450 initial </t>
  </si>
  <si>
    <t>nmole BCAA per well</t>
  </si>
  <si>
    <t>Blank</t>
  </si>
  <si>
    <t>A450 average before background substraction</t>
  </si>
  <si>
    <t>A450 average after background substraction</t>
  </si>
  <si>
    <t>Amount</t>
  </si>
  <si>
    <t>Sample</t>
  </si>
  <si>
    <t>.</t>
  </si>
  <si>
    <t>Sample BCAA concentration calculation:</t>
  </si>
  <si>
    <t>sample volume in well</t>
  </si>
  <si>
    <t xml:space="preserve">calibration curve slope </t>
  </si>
  <si>
    <t>calibration curve intercept</t>
  </si>
  <si>
    <t>Other dilution factors (leave as "1" if not necessary)</t>
  </si>
  <si>
    <t>(nmole/well)</t>
  </si>
  <si>
    <t>BCAA concentration of sample</t>
  </si>
  <si>
    <t xml:space="preserve"> (µL)</t>
  </si>
  <si>
    <t>(nmole/µL)</t>
  </si>
  <si>
    <t>Sample  S.D. calculation:</t>
  </si>
  <si>
    <t>% S.D</t>
  </si>
  <si>
    <t>S.D of BCAA content in sample</t>
  </si>
  <si>
    <t>%</t>
  </si>
  <si>
    <t>S.D. of BCAA concentration of sample</t>
  </si>
  <si>
    <t xml:space="preserve">Calibration Curve: </t>
  </si>
  <si>
    <t>A450 final (after substraction)</t>
  </si>
  <si>
    <t>calibration curve</t>
  </si>
  <si>
    <t>blank</t>
  </si>
  <si>
    <t>?</t>
  </si>
  <si>
    <r>
      <t xml:space="preserve">Insert in </t>
    </r>
    <r>
      <rPr>
        <b/>
        <sz val="11"/>
        <color rgb="FF000000"/>
        <rFont val="Calibri"/>
        <family val="2"/>
      </rPr>
      <t>"Table 1"</t>
    </r>
    <r>
      <rPr>
        <sz val="11"/>
        <color rgb="FF000000"/>
        <rFont val="Calibri"/>
        <family val="2"/>
      </rPr>
      <t xml:space="preserve"> in the "</t>
    </r>
    <r>
      <rPr>
        <b/>
        <sz val="11"/>
        <color rgb="FF000000"/>
        <rFont val="Calibri"/>
        <family val="2"/>
      </rPr>
      <t>Calculator</t>
    </r>
    <r>
      <rPr>
        <sz val="11"/>
        <color rgb="FF000000"/>
        <rFont val="Calibri"/>
        <family val="2"/>
      </rPr>
      <t xml:space="preserve">" tab  the absorbance at 450 nm (A450) of the </t>
    </r>
    <r>
      <rPr>
        <b/>
        <sz val="11"/>
        <color rgb="FF000000"/>
        <rFont val="Calibri"/>
        <family val="2"/>
      </rPr>
      <t>calibration curve, blank</t>
    </r>
    <r>
      <rPr>
        <sz val="11"/>
        <color rgb="FF000000"/>
        <rFont val="Calibri"/>
        <family val="2"/>
      </rPr>
      <t xml:space="preserve"> and</t>
    </r>
    <r>
      <rPr>
        <b/>
        <sz val="11"/>
        <color rgb="FF000000"/>
        <rFont val="Calibri"/>
        <family val="2"/>
      </rPr>
      <t xml:space="preserve"> sample</t>
    </r>
    <r>
      <rPr>
        <sz val="11"/>
        <color rgb="FF000000"/>
        <rFont val="Calibri"/>
        <family val="2"/>
      </rPr>
      <t xml:space="preserve"> that were prepared as stated in the protocol.</t>
    </r>
  </si>
  <si>
    <r>
      <t xml:space="preserve">The values in </t>
    </r>
    <r>
      <rPr>
        <b/>
        <sz val="11"/>
        <color rgb="FF000000"/>
        <rFont val="Calibri"/>
        <family val="2"/>
      </rPr>
      <t xml:space="preserve">Tables 2-4 </t>
    </r>
    <r>
      <rPr>
        <sz val="11"/>
        <color rgb="FF000000"/>
        <rFont val="Calibri"/>
        <family val="2"/>
      </rPr>
      <t>will be calculated automatically and a calibration curve will be charted</t>
    </r>
    <r>
      <rPr>
        <sz val="11"/>
        <color rgb="FF000000"/>
        <rFont val="Calibri"/>
        <family val="2"/>
      </rPr>
      <t xml:space="preserve"> below</t>
    </r>
  </si>
  <si>
    <t>average reading of sample</t>
  </si>
  <si>
    <r>
      <t xml:space="preserve">Sample after 0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blank substraction</t>
    </r>
  </si>
  <si>
    <t>Table 7:</t>
  </si>
  <si>
    <t>Table 8:</t>
  </si>
  <si>
    <r>
      <t xml:space="preserve">The final concentration of the sample will appear in </t>
    </r>
    <r>
      <rPr>
        <b/>
        <sz val="11"/>
        <color rgb="FF000000"/>
        <rFont val="Calibri"/>
        <family val="2"/>
      </rPr>
      <t>Table 7</t>
    </r>
    <r>
      <rPr>
        <sz val="11"/>
        <color rgb="FF000000"/>
        <rFont val="Calibri"/>
        <family val="2"/>
      </rPr>
      <t xml:space="preserve">. It is necessary to input the amount  of the sample (µL) placed in the wells. Additionally, if further dilution to the </t>
    </r>
  </si>
  <si>
    <r>
      <t xml:space="preserve">The S.D values will be reported in </t>
    </r>
    <r>
      <rPr>
        <b/>
        <sz val="11"/>
        <color theme="1"/>
        <rFont val="Calibri"/>
        <family val="2"/>
        <scheme val="minor"/>
      </rPr>
      <t>Table 8</t>
    </r>
  </si>
  <si>
    <r>
      <t xml:space="preserve"> sample has been made, please replace the number "1" with the appropriate value. Otherwise leave it as 1. </t>
    </r>
    <r>
      <rPr>
        <u/>
        <sz val="11"/>
        <color theme="1"/>
        <rFont val="Calibri"/>
        <family val="2"/>
        <scheme val="minor"/>
      </rPr>
      <t>If the blank value (sample without enzymes) is high, it wil be subtracted from the sample.</t>
    </r>
  </si>
  <si>
    <r>
      <t xml:space="preserve">Insert the readings for the triplicates of the sample to </t>
    </r>
    <r>
      <rPr>
        <b/>
        <sz val="11"/>
        <color theme="1"/>
        <rFont val="Calibri"/>
        <family val="2"/>
        <scheme val="minor"/>
      </rPr>
      <t>Table 5</t>
    </r>
  </si>
  <si>
    <t>BCAA content in well</t>
  </si>
  <si>
    <t>Sample (µL)</t>
  </si>
  <si>
    <t>X</t>
  </si>
  <si>
    <t>96-X</t>
  </si>
  <si>
    <t>94-X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</si>
</sst>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/>
      <diagonal/>
    </border>
    <border>
      <left/>
      <right style="medium">
        <color rgb="FF00000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 style="medium">
        <color indexed="64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2" fillId="2" borderId="0" xfId="0" applyFont="1" applyFill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4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8" fillId="0" borderId="5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13" xfId="0" applyBorder="1" applyProtection="1">
      <protection hidden="1"/>
    </xf>
    <xf numFmtId="0" fontId="5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hidden="1"/>
    </xf>
    <xf numFmtId="0" fontId="3" fillId="0" borderId="6" xfId="0" applyFont="1" applyBorder="1" applyProtection="1">
      <protection hidden="1"/>
    </xf>
    <xf numFmtId="0" fontId="0" fillId="0" borderId="6" xfId="0" applyBorder="1" applyProtection="1">
      <protection hidden="1"/>
    </xf>
    <xf numFmtId="0" fontId="3" fillId="0" borderId="8" xfId="0" applyFont="1" applyBorder="1" applyAlignment="1" applyProtection="1">
      <alignment horizontal="right"/>
      <protection hidden="1"/>
    </xf>
    <xf numFmtId="0" fontId="5" fillId="0" borderId="6" xfId="0" applyFont="1" applyBorder="1" applyProtection="1">
      <protection hidden="1"/>
    </xf>
    <xf numFmtId="0" fontId="0" fillId="3" borderId="6" xfId="0" applyFill="1" applyBorder="1" applyProtection="1">
      <protection locked="0"/>
    </xf>
    <xf numFmtId="0" fontId="3" fillId="4" borderId="6" xfId="0" applyFont="1" applyFill="1" applyBorder="1" applyProtection="1"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13" fillId="0" borderId="6" xfId="0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3" fillId="0" borderId="6" xfId="0" applyFont="1" applyBorder="1" applyAlignment="1" applyProtection="1">
      <alignment horizontal="right"/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0" borderId="24" xfId="0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28" xfId="0" applyBorder="1" applyProtection="1">
      <protection hidden="1"/>
    </xf>
    <xf numFmtId="0" fontId="5" fillId="0" borderId="30" xfId="0" applyFont="1" applyBorder="1" applyAlignment="1" applyProtection="1">
      <alignment horizontal="center"/>
      <protection hidden="1"/>
    </xf>
    <xf numFmtId="0" fontId="0" fillId="0" borderId="29" xfId="0" applyBorder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3" fillId="0" borderId="6" xfId="0" applyNumberFormat="1" applyFont="1" applyBorder="1" applyAlignment="1" applyProtection="1">
      <alignment horizontal="center"/>
      <protection hidden="1"/>
    </xf>
    <xf numFmtId="0" fontId="0" fillId="0" borderId="27" xfId="0" applyBorder="1" applyProtection="1">
      <protection hidden="1"/>
    </xf>
    <xf numFmtId="0" fontId="3" fillId="3" borderId="8" xfId="0" applyFont="1" applyFill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hidden="1"/>
    </xf>
    <xf numFmtId="0" fontId="0" fillId="0" borderId="34" xfId="0" applyBorder="1" applyProtection="1">
      <protection hidden="1"/>
    </xf>
    <xf numFmtId="0" fontId="0" fillId="5" borderId="36" xfId="0" applyFill="1" applyBorder="1" applyProtection="1">
      <protection hidden="1"/>
    </xf>
    <xf numFmtId="0" fontId="0" fillId="0" borderId="35" xfId="0" applyBorder="1" applyProtection="1">
      <protection hidden="1"/>
    </xf>
    <xf numFmtId="0" fontId="0" fillId="0" borderId="36" xfId="0" applyBorder="1" applyProtection="1">
      <protection hidden="1"/>
    </xf>
    <xf numFmtId="0" fontId="1" fillId="0" borderId="29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37" xfId="0" applyFill="1" applyBorder="1" applyAlignment="1" applyProtection="1">
      <alignment horizontal="center"/>
      <protection hidden="1"/>
    </xf>
    <xf numFmtId="0" fontId="0" fillId="0" borderId="36" xfId="0" applyBorder="1" applyAlignment="1" applyProtection="1">
      <alignment horizontal="center"/>
      <protection hidden="1"/>
    </xf>
    <xf numFmtId="0" fontId="0" fillId="0" borderId="38" xfId="0" applyBorder="1" applyProtection="1"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41" xfId="0" applyBorder="1" applyAlignment="1" applyProtection="1">
      <protection hidden="1"/>
    </xf>
    <xf numFmtId="0" fontId="3" fillId="3" borderId="42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hidden="1"/>
    </xf>
    <xf numFmtId="2" fontId="0" fillId="0" borderId="6" xfId="0" applyNumberFormat="1" applyBorder="1" applyProtection="1">
      <protection hidden="1"/>
    </xf>
    <xf numFmtId="164" fontId="0" fillId="4" borderId="6" xfId="0" applyNumberFormat="1" applyFill="1" applyBorder="1" applyProtection="1">
      <protection hidden="1"/>
    </xf>
    <xf numFmtId="2" fontId="0" fillId="4" borderId="6" xfId="0" applyNumberFormat="1" applyFill="1" applyBorder="1" applyProtection="1">
      <protection hidden="1"/>
    </xf>
    <xf numFmtId="2" fontId="0" fillId="4" borderId="0" xfId="0" applyNumberFormat="1" applyFill="1" applyProtection="1">
      <protection hidden="1"/>
    </xf>
    <xf numFmtId="0" fontId="0" fillId="4" borderId="0" xfId="0" applyFill="1" applyAlignment="1" applyProtection="1">
      <alignment horizontal="right"/>
      <protection hidden="1"/>
    </xf>
    <xf numFmtId="0" fontId="3" fillId="0" borderId="9" xfId="0" applyFont="1" applyBorder="1" applyAlignment="1" applyProtection="1">
      <alignment horizontal="right"/>
      <protection hidden="1"/>
    </xf>
    <xf numFmtId="0" fontId="0" fillId="0" borderId="9" xfId="0" applyBorder="1" applyAlignment="1" applyProtection="1">
      <alignment horizontal="right"/>
      <protection hidden="1"/>
    </xf>
    <xf numFmtId="0" fontId="0" fillId="0" borderId="32" xfId="0" applyBorder="1" applyProtection="1">
      <protection hidden="1"/>
    </xf>
    <xf numFmtId="0" fontId="0" fillId="4" borderId="6" xfId="0" applyFill="1" applyBorder="1" applyAlignment="1" applyProtection="1">
      <alignment horizontal="right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15" fillId="0" borderId="9" xfId="0" applyFont="1" applyBorder="1" applyAlignment="1" applyProtection="1">
      <alignment horizontal="center"/>
      <protection hidden="1"/>
    </xf>
    <xf numFmtId="0" fontId="15" fillId="0" borderId="6" xfId="0" applyFont="1" applyBorder="1" applyAlignment="1" applyProtection="1">
      <alignment horizontal="center"/>
      <protection hidden="1"/>
    </xf>
    <xf numFmtId="0" fontId="16" fillId="0" borderId="44" xfId="0" applyFont="1" applyBorder="1" applyAlignment="1" applyProtection="1">
      <alignment horizontal="center"/>
      <protection hidden="1"/>
    </xf>
    <xf numFmtId="0" fontId="17" fillId="0" borderId="6" xfId="0" applyFont="1" applyBorder="1" applyAlignment="1" applyProtection="1">
      <alignment horizontal="center"/>
      <protection hidden="1"/>
    </xf>
    <xf numFmtId="0" fontId="18" fillId="0" borderId="44" xfId="0" applyFont="1" applyBorder="1" applyAlignment="1" applyProtection="1">
      <alignment horizontal="center"/>
      <protection hidden="1"/>
    </xf>
    <xf numFmtId="0" fontId="19" fillId="0" borderId="6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4" fillId="0" borderId="28" xfId="0" applyFont="1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5" borderId="27" xfId="0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9" fillId="6" borderId="0" xfId="0" applyFont="1" applyFill="1" applyProtection="1">
      <protection hidden="1"/>
    </xf>
    <xf numFmtId="0" fontId="10" fillId="6" borderId="0" xfId="0" applyFont="1" applyFill="1" applyProtection="1">
      <protection hidden="1"/>
    </xf>
    <xf numFmtId="0" fontId="12" fillId="0" borderId="17" xfId="0" applyFont="1" applyFill="1" applyBorder="1" applyAlignment="1" applyProtection="1">
      <alignment horizontal="center" vertical="center" wrapText="1"/>
      <protection hidden="1"/>
    </xf>
    <xf numFmtId="0" fontId="0" fillId="0" borderId="39" xfId="0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164" fontId="12" fillId="0" borderId="26" xfId="0" applyNumberFormat="1" applyFont="1" applyFill="1" applyBorder="1" applyAlignment="1" applyProtection="1">
      <alignment horizontal="center" vertical="center" wrapText="1"/>
      <protection hidden="1"/>
    </xf>
    <xf numFmtId="164" fontId="12" fillId="0" borderId="30" xfId="0" applyNumberFormat="1" applyFont="1" applyFill="1" applyBorder="1" applyAlignment="1" applyProtection="1">
      <alignment horizontal="center" vertical="center" wrapText="1"/>
      <protection hidden="1"/>
    </xf>
    <xf numFmtId="0" fontId="12" fillId="5" borderId="0" xfId="0" applyFont="1" applyFill="1" applyBorder="1" applyAlignment="1" applyProtection="1">
      <alignment horizontal="center" vertical="center" wrapText="1"/>
      <protection hidden="1"/>
    </xf>
    <xf numFmtId="0" fontId="12" fillId="5" borderId="29" xfId="0" applyFont="1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42" xfId="0" applyFill="1" applyBorder="1" applyAlignment="1" applyProtection="1">
      <alignment horizontal="center"/>
      <protection locked="0"/>
    </xf>
    <xf numFmtId="0" fontId="0" fillId="3" borderId="43" xfId="0" applyFill="1" applyBorder="1" applyAlignment="1" applyProtection="1">
      <alignment horizontal="center"/>
      <protection locked="0"/>
    </xf>
    <xf numFmtId="0" fontId="14" fillId="0" borderId="44" xfId="0" applyFont="1" applyBorder="1" applyAlignment="1" applyProtection="1">
      <alignment horizontal="center" textRotation="90"/>
      <protection hidden="1"/>
    </xf>
    <xf numFmtId="0" fontId="13" fillId="0" borderId="6" xfId="0" applyFont="1" applyBorder="1" applyAlignment="1" applyProtection="1">
      <alignment horizontal="left"/>
      <protection hidden="1"/>
    </xf>
    <xf numFmtId="0" fontId="13" fillId="0" borderId="9" xfId="0" applyFont="1" applyBorder="1" applyAlignment="1" applyProtection="1">
      <alignment horizontal="left"/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45" xfId="0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5" borderId="27" xfId="0" applyFill="1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164" fontId="0" fillId="5" borderId="48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164" fontId="0" fillId="5" borderId="49" xfId="0" applyNumberFormat="1" applyFill="1" applyBorder="1" applyAlignment="1" applyProtection="1">
      <alignment horizontal="center"/>
      <protection hidden="1"/>
    </xf>
    <xf numFmtId="164" fontId="0" fillId="5" borderId="18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Leucine Calibration Curve: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023578302712155"/>
                  <c:y val="-3.183544765237678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calculator!$F$39:$F$44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calculator!$F$39:$F$44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calculator!$C$33:$H$33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calculator!$C$34:$H$34</c:f>
              <c:numCache>
                <c:formatCode>0.000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118-422E-98EC-63657B3BA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62648"/>
        <c:axId val="884264616"/>
      </c:scatterChart>
      <c:valAx>
        <c:axId val="884262648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u="none" strike="noStrike" baseline="0">
                    <a:effectLst/>
                  </a:rPr>
                  <a:t>Conc. (nmole per well)</a:t>
                </a:r>
                <a:r>
                  <a:rPr lang="en-US" sz="1100" b="0" i="0" u="none" strike="noStrike" baseline="0"/>
                  <a:t> 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0.28199190726159223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4616"/>
        <c:crosses val="autoZero"/>
        <c:crossBetween val="midCat"/>
      </c:valAx>
      <c:valAx>
        <c:axId val="8842646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A</a:t>
                </a:r>
                <a:r>
                  <a:rPr lang="en-US" sz="1000"/>
                  <a:t>450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19131671041119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262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103910</xdr:colOff>
      <xdr:row>0</xdr:row>
      <xdr:rowOff>69273</xdr:rowOff>
    </xdr:from>
    <xdr:to>
      <xdr:col>2</xdr:col>
      <xdr:colOff>1526646</xdr:colOff>
      <xdr:row>6</xdr:row>
      <xdr:rowOff>118052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EF21CD-14F4-4047-81E9-548137EB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135" y="69273"/>
          <a:ext cx="20513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</xdr:colOff>
      <xdr:row>48</xdr:row>
      <xdr:rowOff>19050</xdr:rowOff>
    </xdr:from>
    <xdr:to>
      <xdr:col>7</xdr:col>
      <xdr:colOff>414337</xdr:colOff>
      <xdr:row>63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EEB027-C5E5-454C-AEC5-018D841EB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65810</xdr:colOff>
      <xdr:row>0</xdr:row>
      <xdr:rowOff>2598</xdr:rowOff>
    </xdr:from>
    <xdr:to>
      <xdr:col>2</xdr:col>
      <xdr:colOff>145521</xdr:colOff>
      <xdr:row>6</xdr:row>
      <xdr:rowOff>51377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5976E-89A9-44D4-BBC5-E4E196DFF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760" y="2598"/>
          <a:ext cx="2013286" cy="1191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CA16-487D-4238-AC28-C87415BCA1AB}">
  <dimension ref="A1:I51"/>
  <sheetViews>
    <sheetView tabSelected="1" workbookViewId="0">
      <selection activeCell="C22" sqref="C22"/>
    </sheetView>
  </sheetViews>
  <sheetFormatPr defaultColWidth="9" defaultRowHeight="14.4" x14ac:dyDescent="0.3"/>
  <cols>
    <col min="1" max="1" width="4.21875" style="2" customWidth="1"/>
    <col min="2" max="2" width="9" style="2"/>
    <col min="3" max="3" width="46" style="2" customWidth="1"/>
    <col min="4" max="4" width="18.44140625" style="2" customWidth="1"/>
    <col min="5" max="5" width="26.44140625" style="2" customWidth="1"/>
    <col min="6" max="6" width="26.77734375" style="2" customWidth="1"/>
    <col min="7" max="7" width="40" style="2" customWidth="1"/>
    <col min="8" max="8" width="18.33203125" style="2" customWidth="1"/>
    <col min="9" max="9" width="6.21875" style="2" customWidth="1"/>
    <col min="10" max="16384" width="9" style="2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21" x14ac:dyDescent="0.4">
      <c r="A2" s="1"/>
      <c r="B2" s="1"/>
      <c r="C2" s="1"/>
      <c r="D2" s="1"/>
      <c r="E2" s="3" t="s">
        <v>4</v>
      </c>
      <c r="F2" s="3" t="s">
        <v>5</v>
      </c>
      <c r="G2" s="1"/>
      <c r="H2" s="1"/>
      <c r="I2" s="1"/>
    </row>
    <row r="3" spans="1:9" ht="21" x14ac:dyDescent="0.4">
      <c r="A3" s="1"/>
      <c r="B3" s="1"/>
      <c r="C3" s="1"/>
      <c r="D3" s="1"/>
      <c r="E3" s="1"/>
      <c r="F3" s="1"/>
      <c r="G3" s="1"/>
      <c r="H3" s="3"/>
      <c r="I3" s="3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x14ac:dyDescent="0.3">
      <c r="A5" s="1"/>
      <c r="B5" s="1"/>
      <c r="C5" s="1"/>
      <c r="D5" s="1"/>
      <c r="E5" s="1"/>
      <c r="F5" s="1"/>
      <c r="G5" s="1"/>
      <c r="H5" s="1"/>
      <c r="I5" s="1"/>
    </row>
    <row r="6" spans="1:9" x14ac:dyDescent="0.3">
      <c r="A6" s="1"/>
      <c r="B6" s="1"/>
      <c r="C6" s="1"/>
      <c r="D6" s="1"/>
      <c r="E6" s="1"/>
      <c r="F6" s="1"/>
      <c r="G6" s="1"/>
      <c r="H6" s="1"/>
      <c r="I6" s="1"/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9" spans="1:9" ht="15.6" x14ac:dyDescent="0.3">
      <c r="B9" s="4"/>
      <c r="C9" s="5"/>
      <c r="D9" s="5"/>
      <c r="E9" s="6"/>
      <c r="F9" s="6"/>
      <c r="G9" s="6"/>
      <c r="H9" s="6"/>
      <c r="I9" s="7"/>
    </row>
    <row r="10" spans="1:9" x14ac:dyDescent="0.3">
      <c r="B10" s="8"/>
      <c r="C10" s="9" t="s">
        <v>0</v>
      </c>
      <c r="D10" s="9"/>
      <c r="E10" s="9"/>
      <c r="F10" s="9"/>
      <c r="I10" s="10"/>
    </row>
    <row r="11" spans="1:9" x14ac:dyDescent="0.3">
      <c r="B11" s="8"/>
      <c r="C11" s="9"/>
      <c r="D11" s="9"/>
      <c r="E11" s="9"/>
      <c r="F11" s="9"/>
      <c r="I11" s="10"/>
    </row>
    <row r="12" spans="1:9" ht="15.6" x14ac:dyDescent="0.3">
      <c r="B12" s="8"/>
      <c r="C12" s="11"/>
      <c r="D12" s="11"/>
      <c r="G12" s="12" t="s">
        <v>1</v>
      </c>
      <c r="I12" s="10"/>
    </row>
    <row r="13" spans="1:9" ht="15.6" x14ac:dyDescent="0.3">
      <c r="B13" s="8"/>
      <c r="C13" s="13" t="s">
        <v>6</v>
      </c>
      <c r="D13" s="13" t="s">
        <v>69</v>
      </c>
      <c r="E13" s="13" t="s">
        <v>7</v>
      </c>
      <c r="F13" s="15" t="s">
        <v>8</v>
      </c>
      <c r="G13" s="14" t="s">
        <v>9</v>
      </c>
      <c r="H13" s="15" t="s">
        <v>10</v>
      </c>
      <c r="I13" s="10"/>
    </row>
    <row r="14" spans="1:9" ht="15.75" customHeight="1" x14ac:dyDescent="0.3">
      <c r="B14" s="119" t="s">
        <v>55</v>
      </c>
      <c r="C14" s="95">
        <f>100-E14-F14-G14</f>
        <v>94</v>
      </c>
      <c r="D14" s="95">
        <v>0</v>
      </c>
      <c r="E14" s="96">
        <v>2</v>
      </c>
      <c r="F14" s="96">
        <v>4</v>
      </c>
      <c r="G14" s="96">
        <v>0</v>
      </c>
      <c r="H14" s="96">
        <v>0</v>
      </c>
      <c r="I14" s="10"/>
    </row>
    <row r="15" spans="1:9" ht="15.6" x14ac:dyDescent="0.3">
      <c r="B15" s="119"/>
      <c r="C15" s="95">
        <f t="shared" ref="C15:C19" si="0">100-E15-F15-G15</f>
        <v>92</v>
      </c>
      <c r="D15" s="95">
        <v>0</v>
      </c>
      <c r="E15" s="96">
        <v>2</v>
      </c>
      <c r="F15" s="96">
        <v>4</v>
      </c>
      <c r="G15" s="96">
        <v>2</v>
      </c>
      <c r="H15" s="96">
        <v>2</v>
      </c>
      <c r="I15" s="10"/>
    </row>
    <row r="16" spans="1:9" ht="15.6" x14ac:dyDescent="0.3">
      <c r="B16" s="119"/>
      <c r="C16" s="95">
        <f t="shared" si="0"/>
        <v>90</v>
      </c>
      <c r="D16" s="95">
        <v>0</v>
      </c>
      <c r="E16" s="96">
        <v>2</v>
      </c>
      <c r="F16" s="96">
        <v>4</v>
      </c>
      <c r="G16" s="96">
        <v>4</v>
      </c>
      <c r="H16" s="96">
        <v>4</v>
      </c>
      <c r="I16" s="10"/>
    </row>
    <row r="17" spans="2:9" ht="15.6" x14ac:dyDescent="0.3">
      <c r="B17" s="119"/>
      <c r="C17" s="95">
        <f t="shared" si="0"/>
        <v>88</v>
      </c>
      <c r="D17" s="95">
        <v>0</v>
      </c>
      <c r="E17" s="96">
        <v>2</v>
      </c>
      <c r="F17" s="96">
        <v>4</v>
      </c>
      <c r="G17" s="96">
        <v>6</v>
      </c>
      <c r="H17" s="96">
        <v>6</v>
      </c>
      <c r="I17" s="10"/>
    </row>
    <row r="18" spans="2:9" ht="15.6" x14ac:dyDescent="0.3">
      <c r="B18" s="119"/>
      <c r="C18" s="95">
        <f t="shared" si="0"/>
        <v>86</v>
      </c>
      <c r="D18" s="95">
        <v>0</v>
      </c>
      <c r="E18" s="96">
        <v>2</v>
      </c>
      <c r="F18" s="96">
        <v>4</v>
      </c>
      <c r="G18" s="96">
        <v>8</v>
      </c>
      <c r="H18" s="96">
        <v>8</v>
      </c>
      <c r="I18" s="10"/>
    </row>
    <row r="19" spans="2:9" ht="15.6" x14ac:dyDescent="0.3">
      <c r="B19" s="119"/>
      <c r="C19" s="95">
        <f t="shared" si="0"/>
        <v>84</v>
      </c>
      <c r="D19" s="95">
        <v>0</v>
      </c>
      <c r="E19" s="96">
        <v>2</v>
      </c>
      <c r="F19" s="96">
        <v>4</v>
      </c>
      <c r="G19" s="96">
        <v>10</v>
      </c>
      <c r="H19" s="96">
        <v>10</v>
      </c>
      <c r="I19" s="10"/>
    </row>
    <row r="20" spans="2:9" ht="15.6" x14ac:dyDescent="0.3">
      <c r="B20" s="97" t="s">
        <v>56</v>
      </c>
      <c r="C20" s="98" t="s">
        <v>71</v>
      </c>
      <c r="D20" s="98" t="s">
        <v>70</v>
      </c>
      <c r="E20" s="98">
        <v>0</v>
      </c>
      <c r="F20" s="98">
        <v>4</v>
      </c>
      <c r="G20" s="98">
        <v>0</v>
      </c>
      <c r="H20" s="98" t="s">
        <v>57</v>
      </c>
      <c r="I20" s="10"/>
    </row>
    <row r="21" spans="2:9" ht="15.6" x14ac:dyDescent="0.3">
      <c r="B21" s="99" t="s">
        <v>37</v>
      </c>
      <c r="C21" s="100" t="s">
        <v>72</v>
      </c>
      <c r="D21" s="100" t="s">
        <v>70</v>
      </c>
      <c r="E21" s="100">
        <v>2</v>
      </c>
      <c r="F21" s="100">
        <v>4</v>
      </c>
      <c r="G21" s="100">
        <v>0</v>
      </c>
      <c r="H21" s="100" t="s">
        <v>57</v>
      </c>
      <c r="I21" s="10"/>
    </row>
    <row r="22" spans="2:9" x14ac:dyDescent="0.3">
      <c r="B22" s="8"/>
      <c r="I22" s="10"/>
    </row>
    <row r="23" spans="2:9" x14ac:dyDescent="0.3">
      <c r="B23" s="17">
        <v>1</v>
      </c>
      <c r="C23" s="2" t="s">
        <v>2</v>
      </c>
      <c r="I23" s="10"/>
    </row>
    <row r="24" spans="2:9" ht="15.6" x14ac:dyDescent="0.3">
      <c r="B24" s="17"/>
      <c r="H24" s="18"/>
      <c r="I24" s="19"/>
    </row>
    <row r="25" spans="2:9" ht="15.6" x14ac:dyDescent="0.3">
      <c r="B25" s="17">
        <v>2</v>
      </c>
      <c r="C25" s="101" t="s">
        <v>58</v>
      </c>
      <c r="D25" s="101"/>
      <c r="H25" s="18"/>
      <c r="I25" s="19"/>
    </row>
    <row r="26" spans="2:9" ht="15.6" x14ac:dyDescent="0.3">
      <c r="B26" s="17"/>
      <c r="F26" s="93"/>
      <c r="G26" s="94"/>
      <c r="H26" s="54"/>
      <c r="I26" s="19"/>
    </row>
    <row r="27" spans="2:9" ht="15.6" x14ac:dyDescent="0.3">
      <c r="B27" s="17">
        <v>3</v>
      </c>
      <c r="C27" s="101" t="s">
        <v>59</v>
      </c>
      <c r="D27" s="101"/>
      <c r="F27" s="94"/>
      <c r="G27" s="94"/>
      <c r="H27" s="94"/>
      <c r="I27" s="19"/>
    </row>
    <row r="28" spans="2:9" x14ac:dyDescent="0.3">
      <c r="F28" s="93"/>
      <c r="G28" s="93"/>
      <c r="H28" s="93"/>
      <c r="I28" s="10"/>
    </row>
    <row r="29" spans="2:9" x14ac:dyDescent="0.3">
      <c r="B29" s="17">
        <v>4</v>
      </c>
      <c r="C29" s="2" t="s">
        <v>67</v>
      </c>
      <c r="I29" s="10"/>
    </row>
    <row r="30" spans="2:9" x14ac:dyDescent="0.3">
      <c r="B30" s="17"/>
      <c r="I30" s="21"/>
    </row>
    <row r="31" spans="2:9" x14ac:dyDescent="0.3">
      <c r="B31" s="17">
        <v>5</v>
      </c>
      <c r="C31" s="101" t="s">
        <v>64</v>
      </c>
      <c r="D31" s="101"/>
      <c r="I31" s="10"/>
    </row>
    <row r="32" spans="2:9" x14ac:dyDescent="0.3">
      <c r="B32" s="17"/>
      <c r="C32" s="2" t="s">
        <v>66</v>
      </c>
      <c r="I32" s="10"/>
    </row>
    <row r="33" spans="2:9" x14ac:dyDescent="0.3">
      <c r="B33" s="17"/>
      <c r="H33" s="11"/>
      <c r="I33" s="22"/>
    </row>
    <row r="34" spans="2:9" x14ac:dyDescent="0.3">
      <c r="B34" s="17">
        <v>6</v>
      </c>
      <c r="C34" s="2" t="s">
        <v>65</v>
      </c>
      <c r="H34" s="11"/>
      <c r="I34" s="22"/>
    </row>
    <row r="35" spans="2:9" x14ac:dyDescent="0.3">
      <c r="B35" s="17"/>
      <c r="I35" s="10"/>
    </row>
    <row r="36" spans="2:9" x14ac:dyDescent="0.3">
      <c r="B36" s="17">
        <v>7</v>
      </c>
      <c r="C36" s="2" t="s">
        <v>3</v>
      </c>
      <c r="I36" s="10"/>
    </row>
    <row r="37" spans="2:9" x14ac:dyDescent="0.3">
      <c r="B37" s="17"/>
      <c r="H37" s="11"/>
      <c r="I37" s="22"/>
    </row>
    <row r="38" spans="2:9" x14ac:dyDescent="0.3">
      <c r="B38" s="8"/>
      <c r="H38" s="11"/>
      <c r="I38" s="22"/>
    </row>
    <row r="39" spans="2:9" x14ac:dyDescent="0.3">
      <c r="B39" s="8"/>
      <c r="H39" s="11"/>
      <c r="I39" s="22"/>
    </row>
    <row r="40" spans="2:9" x14ac:dyDescent="0.3">
      <c r="B40" s="17"/>
      <c r="C40" s="20"/>
      <c r="D40" s="20"/>
      <c r="H40" s="11"/>
      <c r="I40" s="22"/>
    </row>
    <row r="41" spans="2:9" x14ac:dyDescent="0.3">
      <c r="B41" s="8"/>
      <c r="H41" s="11"/>
      <c r="I41" s="22"/>
    </row>
    <row r="42" spans="2:9" x14ac:dyDescent="0.3">
      <c r="B42" s="8"/>
      <c r="I42" s="10"/>
    </row>
    <row r="43" spans="2:9" ht="15.6" x14ac:dyDescent="0.3">
      <c r="B43" s="17"/>
      <c r="C43" s="20"/>
      <c r="D43" s="20"/>
      <c r="H43" s="18"/>
      <c r="I43" s="19"/>
    </row>
    <row r="44" spans="2:9" ht="15.6" x14ac:dyDescent="0.3">
      <c r="B44" s="8"/>
      <c r="H44" s="18"/>
      <c r="I44" s="19"/>
    </row>
    <row r="45" spans="2:9" ht="15.6" x14ac:dyDescent="0.3">
      <c r="B45" s="8"/>
      <c r="H45" s="18"/>
      <c r="I45" s="19"/>
    </row>
    <row r="46" spans="2:9" ht="15.6" x14ac:dyDescent="0.3">
      <c r="B46" s="17"/>
      <c r="H46" s="18"/>
      <c r="I46" s="19"/>
    </row>
    <row r="47" spans="2:9" ht="15.6" x14ac:dyDescent="0.3">
      <c r="B47" s="17"/>
      <c r="H47" s="18"/>
      <c r="I47" s="19"/>
    </row>
    <row r="48" spans="2:9" ht="15.6" x14ac:dyDescent="0.3">
      <c r="B48" s="17"/>
      <c r="H48" s="18"/>
      <c r="I48" s="19"/>
    </row>
    <row r="49" spans="2:9" ht="16.2" thickBot="1" x14ac:dyDescent="0.35">
      <c r="B49" s="23"/>
      <c r="C49" s="24"/>
      <c r="D49" s="24"/>
      <c r="E49" s="24"/>
      <c r="F49" s="24"/>
      <c r="G49" s="24"/>
      <c r="H49" s="25"/>
      <c r="I49" s="26"/>
    </row>
    <row r="50" spans="2:9" ht="15.6" x14ac:dyDescent="0.3">
      <c r="H50" s="18"/>
      <c r="I50" s="18"/>
    </row>
    <row r="51" spans="2:9" ht="15.6" x14ac:dyDescent="0.3">
      <c r="H51" s="18"/>
      <c r="I51" s="18"/>
    </row>
  </sheetData>
  <sheetProtection algorithmName="SHA-512" hashValue="Jqqswq/pN0fR7GWpGZisWvW0U9ySzBXc1W1xGwP2HTYAEJfLqCKsOMVm40NdstcHIikDTcFqoPuymaieMYzlTQ==" saltValue="ONYGIyDWYNf/YNgQB3hq9w==" spinCount="100000" sheet="1" objects="1" scenarios="1"/>
  <protectedRanges>
    <protectedRange algorithmName="SHA-512" hashValue="tNb1OfkTKzyi38JNeKRrnuxbV8mFAMY99W+8rsXB44O+NrBLCOyIO+IK5Osz8cLt4S8+5lZBST2kPLYSc7eWJQ==" saltValue="dt/0XHsTB8txCyUuFeEozw==" spinCount="100000" sqref="F14:F21" name="Range1"/>
  </protectedRanges>
  <mergeCells count="1">
    <mergeCell ref="B14:B1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64C2-1087-4320-AF72-268DCC85D6A2}">
  <dimension ref="A1:Q74"/>
  <sheetViews>
    <sheetView workbookViewId="0">
      <selection activeCell="D24" sqref="D24"/>
    </sheetView>
  </sheetViews>
  <sheetFormatPr defaultColWidth="9" defaultRowHeight="14.4" x14ac:dyDescent="0.3"/>
  <cols>
    <col min="1" max="1" width="5.44140625" style="2" customWidth="1"/>
    <col min="2" max="2" width="28.5546875" style="2" customWidth="1"/>
    <col min="3" max="6" width="12.44140625" style="2" customWidth="1"/>
    <col min="7" max="7" width="11.44140625" style="2" customWidth="1"/>
    <col min="8" max="8" width="12.44140625" style="2" customWidth="1"/>
    <col min="9" max="9" width="9.5546875" style="2" customWidth="1"/>
    <col min="10" max="10" width="5.21875" style="2" customWidth="1"/>
    <col min="11" max="11" width="4.77734375" style="2" customWidth="1"/>
    <col min="12" max="12" width="53.21875" style="2" customWidth="1"/>
    <col min="13" max="13" width="12.77734375" style="2" customWidth="1"/>
    <col min="14" max="14" width="13.44140625" style="2" customWidth="1"/>
    <col min="15" max="15" width="10.44140625" style="2" customWidth="1"/>
    <col min="16" max="16" width="4" style="2" customWidth="1"/>
    <col min="17" max="16384" width="9" style="2"/>
  </cols>
  <sheetData>
    <row r="1" spans="1:16" x14ac:dyDescent="0.3">
      <c r="A1" s="105"/>
      <c r="B1" s="105"/>
      <c r="C1" s="106"/>
      <c r="D1" s="106"/>
      <c r="E1" s="106"/>
      <c r="F1" s="106"/>
      <c r="G1" s="106"/>
      <c r="H1" s="106"/>
      <c r="I1" s="106"/>
      <c r="J1" s="106"/>
      <c r="K1" s="105"/>
      <c r="L1" s="105"/>
      <c r="M1" s="105"/>
      <c r="N1" s="105"/>
      <c r="O1" s="105"/>
      <c r="P1" s="105"/>
    </row>
    <row r="2" spans="1:16" ht="21" x14ac:dyDescent="0.4">
      <c r="A2" s="105"/>
      <c r="B2" s="105"/>
      <c r="C2" s="106"/>
      <c r="D2" s="106"/>
      <c r="E2" s="106"/>
      <c r="F2" s="106"/>
      <c r="G2" s="107" t="s">
        <v>29</v>
      </c>
      <c r="H2" s="107" t="s">
        <v>5</v>
      </c>
      <c r="I2" s="107"/>
      <c r="J2" s="106"/>
      <c r="K2" s="105"/>
      <c r="L2" s="105"/>
      <c r="M2" s="105"/>
      <c r="N2" s="105"/>
      <c r="O2" s="105"/>
      <c r="P2" s="105"/>
    </row>
    <row r="3" spans="1:16" x14ac:dyDescent="0.3">
      <c r="A3" s="105"/>
      <c r="B3" s="105"/>
      <c r="C3" s="106"/>
      <c r="D3" s="106"/>
      <c r="E3" s="106"/>
      <c r="F3" s="106"/>
      <c r="G3" s="106"/>
      <c r="H3" s="106"/>
      <c r="I3" s="106"/>
      <c r="J3" s="106"/>
      <c r="K3" s="105"/>
      <c r="L3" s="105"/>
      <c r="M3" s="105"/>
      <c r="N3" s="105"/>
      <c r="O3" s="105"/>
      <c r="P3" s="105"/>
    </row>
    <row r="4" spans="1:16" x14ac:dyDescent="0.3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16" x14ac:dyDescent="0.3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</row>
    <row r="6" spans="1:16" x14ac:dyDescent="0.3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x14ac:dyDescent="0.3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1:16" x14ac:dyDescent="0.3">
      <c r="B8" s="2" t="s">
        <v>30</v>
      </c>
    </row>
    <row r="9" spans="1:16" ht="15.6" x14ac:dyDescent="0.3">
      <c r="B9" s="2" t="s">
        <v>11</v>
      </c>
      <c r="G9" s="27"/>
      <c r="H9" s="27"/>
      <c r="I9" s="27"/>
      <c r="J9" s="27"/>
      <c r="K9" s="27"/>
      <c r="L9" s="27"/>
      <c r="M9" s="27"/>
    </row>
    <row r="10" spans="1:16" ht="16.2" thickBot="1" x14ac:dyDescent="0.35">
      <c r="B10" s="2" t="s">
        <v>12</v>
      </c>
      <c r="G10" s="27"/>
      <c r="H10" s="27"/>
      <c r="I10" s="27"/>
      <c r="J10" s="27"/>
      <c r="K10" s="27"/>
      <c r="L10" s="27"/>
      <c r="M10" s="27"/>
    </row>
    <row r="11" spans="1:16" ht="15.6" x14ac:dyDescent="0.3">
      <c r="A11" s="4"/>
      <c r="B11" s="6"/>
      <c r="C11" s="6"/>
      <c r="D11" s="6"/>
      <c r="E11" s="6"/>
      <c r="F11" s="6"/>
      <c r="G11" s="6"/>
      <c r="H11" s="6"/>
      <c r="I11" s="7"/>
      <c r="K11" s="28"/>
      <c r="L11" s="29"/>
      <c r="M11" s="29"/>
      <c r="N11" s="30"/>
      <c r="O11" s="30"/>
      <c r="P11" s="31"/>
    </row>
    <row r="12" spans="1:16" ht="15.6" x14ac:dyDescent="0.3">
      <c r="A12" s="8"/>
      <c r="I12" s="10"/>
      <c r="K12" s="32"/>
      <c r="L12" s="122" t="s">
        <v>13</v>
      </c>
      <c r="M12" s="122"/>
      <c r="P12" s="33"/>
    </row>
    <row r="13" spans="1:16" ht="15" thickBot="1" x14ac:dyDescent="0.35">
      <c r="A13" s="8"/>
      <c r="B13" s="9" t="s">
        <v>14</v>
      </c>
      <c r="G13" s="34"/>
      <c r="I13" s="10"/>
      <c r="K13" s="32"/>
      <c r="M13" s="63" t="s">
        <v>15</v>
      </c>
      <c r="O13" s="11"/>
      <c r="P13" s="33"/>
    </row>
    <row r="14" spans="1:16" x14ac:dyDescent="0.3">
      <c r="A14" s="8"/>
      <c r="E14" s="34" t="s">
        <v>16</v>
      </c>
      <c r="I14" s="69"/>
      <c r="K14" s="32"/>
      <c r="M14" s="80" t="s">
        <v>31</v>
      </c>
      <c r="N14" s="74"/>
      <c r="O14" s="74"/>
      <c r="P14" s="33"/>
    </row>
    <row r="15" spans="1:16" x14ac:dyDescent="0.3">
      <c r="A15" s="35"/>
      <c r="B15" s="11"/>
      <c r="C15" s="123" t="s">
        <v>31</v>
      </c>
      <c r="D15" s="123"/>
      <c r="E15" s="123"/>
      <c r="F15" s="123"/>
      <c r="G15" s="123"/>
      <c r="H15" s="123"/>
      <c r="I15" s="108"/>
      <c r="K15" s="32"/>
      <c r="L15" s="33"/>
      <c r="M15" s="92" t="s">
        <v>37</v>
      </c>
      <c r="N15" s="59"/>
      <c r="O15" s="77"/>
      <c r="P15" s="33"/>
    </row>
    <row r="16" spans="1:16" ht="15.6" x14ac:dyDescent="0.3">
      <c r="A16" s="36"/>
      <c r="B16" s="12" t="s">
        <v>32</v>
      </c>
      <c r="C16" s="12">
        <v>0</v>
      </c>
      <c r="D16" s="12">
        <v>2</v>
      </c>
      <c r="E16" s="12">
        <v>4</v>
      </c>
      <c r="F16" s="12">
        <v>6</v>
      </c>
      <c r="G16" s="12">
        <v>8</v>
      </c>
      <c r="H16" s="12">
        <v>10</v>
      </c>
      <c r="I16" s="73" t="s">
        <v>33</v>
      </c>
      <c r="K16" s="32"/>
      <c r="L16" s="68" t="s">
        <v>17</v>
      </c>
      <c r="M16" s="81"/>
      <c r="N16" s="109"/>
      <c r="O16" s="104"/>
      <c r="P16" s="78"/>
    </row>
    <row r="17" spans="1:16" ht="15.6" x14ac:dyDescent="0.3">
      <c r="A17" s="35"/>
      <c r="B17" s="16" t="s">
        <v>17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67">
        <v>0</v>
      </c>
      <c r="K17" s="32"/>
      <c r="L17" s="68" t="s">
        <v>18</v>
      </c>
      <c r="M17" s="117"/>
      <c r="N17" s="76"/>
      <c r="O17" s="79"/>
      <c r="P17" s="33"/>
    </row>
    <row r="18" spans="1:16" ht="16.2" thickBot="1" x14ac:dyDescent="0.35">
      <c r="A18" s="35"/>
      <c r="B18" s="16" t="s">
        <v>18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115">
        <v>0</v>
      </c>
      <c r="K18" s="32"/>
      <c r="L18" s="68" t="s">
        <v>19</v>
      </c>
      <c r="M18" s="118"/>
      <c r="N18" s="75"/>
      <c r="O18" s="64"/>
      <c r="P18" s="33"/>
    </row>
    <row r="19" spans="1:16" ht="16.2" thickBot="1" x14ac:dyDescent="0.35">
      <c r="A19" s="35"/>
      <c r="B19" s="16" t="s">
        <v>19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116">
        <v>0</v>
      </c>
      <c r="K19" s="32"/>
      <c r="M19" s="11"/>
      <c r="N19" s="34" t="s">
        <v>20</v>
      </c>
      <c r="O19" s="11"/>
      <c r="P19" s="33"/>
    </row>
    <row r="20" spans="1:16" ht="15.6" x14ac:dyDescent="0.3">
      <c r="A20" s="35"/>
      <c r="B20" s="54"/>
      <c r="C20" s="110"/>
      <c r="D20" s="110"/>
      <c r="E20" s="110"/>
      <c r="F20" s="110"/>
      <c r="G20" s="110"/>
      <c r="H20" s="110"/>
      <c r="I20" s="108"/>
      <c r="K20" s="32"/>
      <c r="L20" s="33"/>
      <c r="M20" s="124" t="s">
        <v>54</v>
      </c>
      <c r="N20" s="125"/>
      <c r="O20" s="126"/>
      <c r="P20" s="33"/>
    </row>
    <row r="21" spans="1:16" ht="15.6" x14ac:dyDescent="0.3">
      <c r="A21" s="35"/>
      <c r="B21" s="54"/>
      <c r="C21" s="110"/>
      <c r="D21" s="110"/>
      <c r="E21" s="110"/>
      <c r="F21" s="110"/>
      <c r="G21" s="110"/>
      <c r="H21" s="110"/>
      <c r="I21" s="108"/>
      <c r="K21" s="32"/>
      <c r="L21" s="40" t="s">
        <v>60</v>
      </c>
      <c r="M21" s="129" t="e">
        <f>AVERAGE(M16:M18)</f>
        <v>#DIV/0!</v>
      </c>
      <c r="N21" s="130"/>
      <c r="O21" s="131"/>
      <c r="P21" s="33"/>
    </row>
    <row r="22" spans="1:16" ht="15.6" x14ac:dyDescent="0.3">
      <c r="A22" s="35"/>
      <c r="B22" s="54"/>
      <c r="C22" s="110"/>
      <c r="D22" s="110"/>
      <c r="E22" s="110"/>
      <c r="F22" s="110"/>
      <c r="G22" s="110"/>
      <c r="H22" s="110" t="s">
        <v>38</v>
      </c>
      <c r="I22" s="108"/>
      <c r="K22" s="32"/>
      <c r="L22" s="55" t="s">
        <v>61</v>
      </c>
      <c r="M22" s="132" t="e">
        <f>IF(I29&gt;C29,M21-I29,M21-C29)</f>
        <v>#DIV/0!</v>
      </c>
      <c r="N22" s="133"/>
      <c r="O22" s="134"/>
      <c r="P22" s="33"/>
    </row>
    <row r="23" spans="1:16" x14ac:dyDescent="0.3">
      <c r="A23" s="8"/>
      <c r="I23" s="108"/>
      <c r="K23" s="32"/>
      <c r="L23" s="40" t="s">
        <v>56</v>
      </c>
      <c r="M23" s="135">
        <f>I34</f>
        <v>0</v>
      </c>
      <c r="N23" s="133"/>
      <c r="O23" s="136"/>
      <c r="P23" s="33"/>
    </row>
    <row r="24" spans="1:16" x14ac:dyDescent="0.3">
      <c r="A24" s="8"/>
      <c r="I24" s="108"/>
      <c r="K24" s="32"/>
      <c r="M24" s="127"/>
      <c r="N24" s="127"/>
      <c r="O24" s="127"/>
      <c r="P24" s="33"/>
    </row>
    <row r="25" spans="1:16" x14ac:dyDescent="0.3">
      <c r="A25" s="8"/>
      <c r="B25" s="38"/>
      <c r="G25" s="34"/>
      <c r="I25" s="108"/>
      <c r="K25" s="32"/>
      <c r="M25" s="104"/>
      <c r="N25" s="104"/>
      <c r="O25" s="104"/>
      <c r="P25" s="33"/>
    </row>
    <row r="26" spans="1:16" x14ac:dyDescent="0.3">
      <c r="A26" s="8"/>
      <c r="E26" s="34" t="s">
        <v>21</v>
      </c>
      <c r="I26" s="108"/>
      <c r="K26" s="32"/>
      <c r="M26" s="104"/>
      <c r="N26" s="104"/>
      <c r="O26" s="104"/>
      <c r="P26" s="33"/>
    </row>
    <row r="27" spans="1:16" ht="16.2" thickBot="1" x14ac:dyDescent="0.35">
      <c r="A27" s="35"/>
      <c r="B27" s="11"/>
      <c r="C27" s="128" t="s">
        <v>34</v>
      </c>
      <c r="D27" s="128"/>
      <c r="E27" s="128"/>
      <c r="F27" s="128"/>
      <c r="G27" s="128"/>
      <c r="H27" s="128"/>
      <c r="I27" s="108"/>
      <c r="K27" s="32"/>
      <c r="L27" s="27"/>
      <c r="M27" s="102" t="s">
        <v>62</v>
      </c>
      <c r="N27" s="60"/>
      <c r="O27" s="66"/>
      <c r="P27" s="33"/>
    </row>
    <row r="28" spans="1:16" ht="18.600000000000001" thickBot="1" x14ac:dyDescent="0.4">
      <c r="A28" s="35"/>
      <c r="B28" s="57" t="s">
        <v>32</v>
      </c>
      <c r="C28" s="57">
        <v>0</v>
      </c>
      <c r="D28" s="57">
        <v>2</v>
      </c>
      <c r="E28" s="57">
        <v>4</v>
      </c>
      <c r="F28" s="57">
        <v>6</v>
      </c>
      <c r="G28" s="57">
        <v>8</v>
      </c>
      <c r="H28" s="61">
        <v>10</v>
      </c>
      <c r="I28" s="61" t="s">
        <v>33</v>
      </c>
      <c r="K28" s="32"/>
      <c r="L28" s="120" t="s">
        <v>39</v>
      </c>
      <c r="M28" s="121"/>
      <c r="N28" s="121"/>
      <c r="P28" s="33"/>
    </row>
    <row r="29" spans="1:16" ht="16.2" thickBot="1" x14ac:dyDescent="0.35">
      <c r="A29" s="35"/>
      <c r="B29" s="58"/>
      <c r="C29" s="111">
        <f>AVERAGE(C17:C19)</f>
        <v>0</v>
      </c>
      <c r="D29" s="111">
        <f t="shared" ref="D29:I29" si="0">AVERAGE(D17:D19)</f>
        <v>0</v>
      </c>
      <c r="E29" s="111">
        <f t="shared" si="0"/>
        <v>0</v>
      </c>
      <c r="F29" s="111">
        <f t="shared" si="0"/>
        <v>0</v>
      </c>
      <c r="G29" s="111">
        <f t="shared" si="0"/>
        <v>0</v>
      </c>
      <c r="H29" s="112">
        <f t="shared" si="0"/>
        <v>0</v>
      </c>
      <c r="I29" s="112">
        <f t="shared" si="0"/>
        <v>0</v>
      </c>
      <c r="K29" s="32"/>
      <c r="L29" s="39" t="s">
        <v>22</v>
      </c>
      <c r="M29" s="82" t="e">
        <f>M22</f>
        <v>#DIV/0!</v>
      </c>
      <c r="N29" s="40" t="s">
        <v>25</v>
      </c>
      <c r="O29" s="27"/>
      <c r="P29" s="33"/>
    </row>
    <row r="30" spans="1:16" ht="15.6" x14ac:dyDescent="0.3">
      <c r="A30" s="35"/>
      <c r="B30" s="56"/>
      <c r="C30" s="113"/>
      <c r="D30" s="113"/>
      <c r="E30" s="113"/>
      <c r="F30" s="113"/>
      <c r="G30" s="113"/>
      <c r="H30" s="114"/>
      <c r="I30" s="108"/>
      <c r="K30" s="32"/>
      <c r="L30" s="39" t="s">
        <v>41</v>
      </c>
      <c r="M30" s="82">
        <f>SLOPE(E39:E44,D39:D44)</f>
        <v>0</v>
      </c>
      <c r="N30" s="88"/>
      <c r="P30" s="33"/>
    </row>
    <row r="31" spans="1:16" ht="15.6" x14ac:dyDescent="0.3">
      <c r="A31" s="35"/>
      <c r="E31" s="34" t="s">
        <v>23</v>
      </c>
      <c r="H31" s="62"/>
      <c r="I31" s="108"/>
      <c r="K31" s="32"/>
      <c r="L31" s="39" t="s">
        <v>42</v>
      </c>
      <c r="M31" s="83">
        <f>INTERCEPT(E39:E44,D39:D44)</f>
        <v>0</v>
      </c>
      <c r="N31" s="41"/>
      <c r="P31" s="33"/>
    </row>
    <row r="32" spans="1:16" ht="16.2" thickBot="1" x14ac:dyDescent="0.35">
      <c r="A32" s="35"/>
      <c r="B32" s="11"/>
      <c r="C32" s="128" t="s">
        <v>35</v>
      </c>
      <c r="D32" s="128"/>
      <c r="E32" s="128"/>
      <c r="F32" s="128"/>
      <c r="G32" s="128"/>
      <c r="H32" s="128"/>
      <c r="I32" s="108"/>
      <c r="K32" s="32"/>
      <c r="L32" s="39" t="s">
        <v>40</v>
      </c>
      <c r="M32" s="43"/>
      <c r="N32" s="41" t="s">
        <v>46</v>
      </c>
      <c r="P32" s="33"/>
    </row>
    <row r="33" spans="1:17" ht="16.2" thickBot="1" x14ac:dyDescent="0.35">
      <c r="A33" s="35"/>
      <c r="B33" s="57" t="s">
        <v>32</v>
      </c>
      <c r="C33" s="57">
        <v>0</v>
      </c>
      <c r="D33" s="57">
        <v>2</v>
      </c>
      <c r="E33" s="57">
        <v>4</v>
      </c>
      <c r="F33" s="57">
        <v>6</v>
      </c>
      <c r="G33" s="57">
        <v>8</v>
      </c>
      <c r="H33" s="61">
        <v>10</v>
      </c>
      <c r="I33" s="61" t="s">
        <v>33</v>
      </c>
      <c r="K33" s="32"/>
      <c r="L33" s="39"/>
      <c r="M33" s="40"/>
      <c r="N33" s="49"/>
      <c r="P33" s="33"/>
    </row>
    <row r="34" spans="1:17" ht="16.2" thickBot="1" x14ac:dyDescent="0.35">
      <c r="A34" s="35"/>
      <c r="B34" s="58"/>
      <c r="C34" s="111">
        <f>C29-$C29</f>
        <v>0</v>
      </c>
      <c r="D34" s="111">
        <f t="shared" ref="D34:H34" si="1">D29-$C29</f>
        <v>0</v>
      </c>
      <c r="E34" s="111">
        <f t="shared" si="1"/>
        <v>0</v>
      </c>
      <c r="F34" s="111">
        <f t="shared" si="1"/>
        <v>0</v>
      </c>
      <c r="G34" s="111">
        <f t="shared" si="1"/>
        <v>0</v>
      </c>
      <c r="H34" s="112">
        <f t="shared" si="1"/>
        <v>0</v>
      </c>
      <c r="I34" s="112">
        <f>I29</f>
        <v>0</v>
      </c>
      <c r="K34" s="32"/>
      <c r="L34" s="42" t="s">
        <v>43</v>
      </c>
      <c r="M34" s="43">
        <v>1</v>
      </c>
      <c r="N34" s="89"/>
      <c r="P34" s="33"/>
    </row>
    <row r="35" spans="1:17" ht="15.6" x14ac:dyDescent="0.3">
      <c r="A35" s="8"/>
      <c r="I35" s="108"/>
      <c r="K35" s="32"/>
      <c r="L35" s="44" t="s">
        <v>68</v>
      </c>
      <c r="M35" s="85" t="e">
        <f>(M22/M30-M31)</f>
        <v>#DIV/0!</v>
      </c>
      <c r="N35" s="45" t="s">
        <v>44</v>
      </c>
      <c r="P35" s="33"/>
    </row>
    <row r="36" spans="1:17" ht="15.6" x14ac:dyDescent="0.3">
      <c r="A36" s="8"/>
      <c r="H36" s="72"/>
      <c r="I36" s="108"/>
      <c r="K36" s="32"/>
      <c r="L36" s="44" t="s">
        <v>45</v>
      </c>
      <c r="M36" s="86" t="e">
        <f>M35/M32*M34</f>
        <v>#DIV/0!</v>
      </c>
      <c r="N36" s="87" t="s">
        <v>47</v>
      </c>
      <c r="P36" s="33"/>
    </row>
    <row r="37" spans="1:17" ht="15.6" x14ac:dyDescent="0.3">
      <c r="A37" s="8"/>
      <c r="D37" s="34"/>
      <c r="E37" s="34" t="s">
        <v>26</v>
      </c>
      <c r="F37" s="34"/>
      <c r="G37" s="34"/>
      <c r="H37" s="70"/>
      <c r="I37" s="71"/>
      <c r="K37" s="32"/>
      <c r="L37" s="39"/>
      <c r="M37" s="9" t="s">
        <v>63</v>
      </c>
      <c r="P37" s="33"/>
    </row>
    <row r="38" spans="1:17" ht="18" x14ac:dyDescent="0.35">
      <c r="A38" s="8"/>
      <c r="D38" s="16" t="s">
        <v>36</v>
      </c>
      <c r="E38" s="103" t="s">
        <v>27</v>
      </c>
      <c r="F38" s="103" t="s">
        <v>28</v>
      </c>
      <c r="G38" s="59"/>
      <c r="H38" s="59"/>
      <c r="I38" s="10"/>
      <c r="K38" s="32"/>
      <c r="L38" s="46" t="s">
        <v>48</v>
      </c>
      <c r="M38" s="27"/>
      <c r="N38" s="27"/>
      <c r="O38" s="27"/>
      <c r="P38" s="47"/>
      <c r="Q38" s="27"/>
    </row>
    <row r="39" spans="1:17" ht="15.6" x14ac:dyDescent="0.3">
      <c r="A39" s="35"/>
      <c r="D39" s="16">
        <v>0</v>
      </c>
      <c r="E39" s="65">
        <f>C34</f>
        <v>0</v>
      </c>
      <c r="F39" s="65">
        <f>_xlfn.STDEV.P(C17:C19)</f>
        <v>0</v>
      </c>
      <c r="G39" s="56"/>
      <c r="H39" s="64"/>
      <c r="I39" s="10"/>
      <c r="K39" s="32"/>
      <c r="L39" s="39" t="s">
        <v>24</v>
      </c>
      <c r="M39" s="82" t="e">
        <f>_xlfn.STDEV.P(M16:M18)</f>
        <v>#DIV/0!</v>
      </c>
      <c r="N39" s="48" t="s">
        <v>25</v>
      </c>
      <c r="P39" s="33"/>
    </row>
    <row r="40" spans="1:17" ht="15.6" x14ac:dyDescent="0.3">
      <c r="A40" s="35"/>
      <c r="D40" s="16">
        <v>2</v>
      </c>
      <c r="E40" s="65">
        <f>D34</f>
        <v>0</v>
      </c>
      <c r="F40" s="65">
        <f>_xlfn.STDEV.P(D17:D19)</f>
        <v>0</v>
      </c>
      <c r="G40" s="56"/>
      <c r="H40" s="64"/>
      <c r="I40" s="10"/>
      <c r="K40" s="32"/>
      <c r="L40" s="44" t="s">
        <v>50</v>
      </c>
      <c r="M40" s="84" t="e">
        <f>M39/M30-M31</f>
        <v>#DIV/0!</v>
      </c>
      <c r="N40" s="45" t="s">
        <v>44</v>
      </c>
      <c r="P40" s="33"/>
    </row>
    <row r="41" spans="1:17" ht="15.6" x14ac:dyDescent="0.3">
      <c r="A41" s="35"/>
      <c r="D41" s="16">
        <v>4</v>
      </c>
      <c r="E41" s="65">
        <f>E34</f>
        <v>0</v>
      </c>
      <c r="F41" s="65">
        <f>_xlfn.STDEV.P(E17:E19)</f>
        <v>0</v>
      </c>
      <c r="G41" s="56"/>
      <c r="H41" s="64"/>
      <c r="I41" s="10"/>
      <c r="K41" s="90"/>
      <c r="L41" s="44" t="s">
        <v>49</v>
      </c>
      <c r="M41" s="85" t="e">
        <f>M39/M29*100</f>
        <v>#DIV/0!</v>
      </c>
      <c r="N41" s="91" t="s">
        <v>51</v>
      </c>
      <c r="P41" s="33"/>
    </row>
    <row r="42" spans="1:17" ht="15.6" x14ac:dyDescent="0.3">
      <c r="A42" s="35"/>
      <c r="D42" s="16">
        <v>6</v>
      </c>
      <c r="E42" s="65">
        <f>F34</f>
        <v>0</v>
      </c>
      <c r="F42" s="65">
        <f>_xlfn.STDEV.P(F17:F19)</f>
        <v>0</v>
      </c>
      <c r="G42" s="56"/>
      <c r="H42" s="64"/>
      <c r="I42" s="10"/>
      <c r="K42" s="32"/>
      <c r="L42" s="44" t="s">
        <v>52</v>
      </c>
      <c r="M42" s="84" t="e">
        <f>M39/M32*M34</f>
        <v>#DIV/0!</v>
      </c>
      <c r="N42" s="87" t="s">
        <v>47</v>
      </c>
      <c r="P42" s="33"/>
    </row>
    <row r="43" spans="1:17" ht="15.6" x14ac:dyDescent="0.3">
      <c r="A43" s="35"/>
      <c r="D43" s="16">
        <v>8</v>
      </c>
      <c r="E43" s="65">
        <f>G34</f>
        <v>0</v>
      </c>
      <c r="F43" s="65">
        <f>_xlfn.STDEV.P(G17:G19)</f>
        <v>0</v>
      </c>
      <c r="G43" s="56"/>
      <c r="H43" s="64"/>
      <c r="I43" s="10"/>
      <c r="K43" s="32"/>
      <c r="P43" s="33"/>
    </row>
    <row r="44" spans="1:17" ht="15.6" x14ac:dyDescent="0.3">
      <c r="A44" s="35"/>
      <c r="D44" s="16">
        <v>10</v>
      </c>
      <c r="E44" s="65">
        <f>H34</f>
        <v>0</v>
      </c>
      <c r="F44" s="65">
        <f>_xlfn.STDEV.P(H17:H19)</f>
        <v>0</v>
      </c>
      <c r="G44" s="56"/>
      <c r="H44" s="64"/>
      <c r="I44" s="10"/>
      <c r="K44" s="32"/>
      <c r="P44" s="33"/>
    </row>
    <row r="45" spans="1:17" x14ac:dyDescent="0.3">
      <c r="A45" s="35"/>
      <c r="H45" s="64"/>
      <c r="I45" s="10"/>
      <c r="K45" s="32"/>
      <c r="P45" s="33"/>
    </row>
    <row r="46" spans="1:17" x14ac:dyDescent="0.3">
      <c r="A46" s="35"/>
      <c r="H46" s="64"/>
      <c r="I46" s="10"/>
      <c r="K46" s="32"/>
      <c r="P46" s="33"/>
    </row>
    <row r="47" spans="1:17" ht="15.6" x14ac:dyDescent="0.3">
      <c r="A47" s="8"/>
      <c r="B47" s="122" t="s">
        <v>53</v>
      </c>
      <c r="C47" s="122"/>
      <c r="D47" s="122"/>
      <c r="E47" s="122"/>
      <c r="F47" s="122"/>
      <c r="G47" s="122"/>
      <c r="I47" s="10"/>
      <c r="K47" s="32"/>
      <c r="P47" s="33"/>
    </row>
    <row r="48" spans="1:17" x14ac:dyDescent="0.3">
      <c r="A48" s="8"/>
      <c r="I48" s="10"/>
      <c r="K48" s="32"/>
      <c r="P48" s="33"/>
    </row>
    <row r="49" spans="1:16" ht="15" customHeight="1" x14ac:dyDescent="0.3">
      <c r="A49" s="36"/>
      <c r="I49" s="10"/>
      <c r="K49" s="32"/>
      <c r="P49" s="33"/>
    </row>
    <row r="50" spans="1:16" ht="15" customHeight="1" thickBot="1" x14ac:dyDescent="0.35">
      <c r="A50" s="36"/>
      <c r="I50" s="10"/>
      <c r="K50" s="50"/>
      <c r="L50" s="51"/>
      <c r="M50" s="51"/>
      <c r="N50" s="51"/>
      <c r="O50" s="51"/>
      <c r="P50" s="52"/>
    </row>
    <row r="51" spans="1:16" ht="15" customHeight="1" x14ac:dyDescent="0.3">
      <c r="A51" s="36"/>
      <c r="I51" s="10"/>
    </row>
    <row r="52" spans="1:16" ht="15" customHeight="1" x14ac:dyDescent="0.3">
      <c r="A52" s="36"/>
      <c r="I52" s="10"/>
    </row>
    <row r="53" spans="1:16" ht="15" customHeight="1" x14ac:dyDescent="0.3">
      <c r="A53" s="36"/>
      <c r="I53" s="10"/>
    </row>
    <row r="54" spans="1:16" ht="15.6" x14ac:dyDescent="0.3">
      <c r="A54" s="36"/>
      <c r="I54" s="10"/>
    </row>
    <row r="55" spans="1:16" ht="15.6" x14ac:dyDescent="0.3">
      <c r="A55" s="36"/>
      <c r="I55" s="10"/>
    </row>
    <row r="56" spans="1:16" ht="15.6" x14ac:dyDescent="0.3">
      <c r="A56" s="36"/>
      <c r="B56" s="18"/>
      <c r="I56" s="10"/>
    </row>
    <row r="57" spans="1:16" x14ac:dyDescent="0.3">
      <c r="A57" s="8"/>
      <c r="I57" s="10"/>
    </row>
    <row r="58" spans="1:16" x14ac:dyDescent="0.3">
      <c r="A58" s="8"/>
      <c r="B58" s="9"/>
      <c r="C58" s="9"/>
      <c r="D58" s="9"/>
      <c r="E58" s="9"/>
      <c r="F58" s="9"/>
      <c r="G58" s="9"/>
      <c r="I58" s="10"/>
    </row>
    <row r="59" spans="1:16" x14ac:dyDescent="0.3">
      <c r="A59" s="8"/>
      <c r="I59" s="10"/>
    </row>
    <row r="60" spans="1:16" x14ac:dyDescent="0.3">
      <c r="A60" s="8"/>
      <c r="I60" s="10"/>
    </row>
    <row r="61" spans="1:16" x14ac:dyDescent="0.3">
      <c r="A61" s="8"/>
      <c r="I61" s="10"/>
    </row>
    <row r="62" spans="1:16" x14ac:dyDescent="0.3">
      <c r="A62" s="8"/>
      <c r="I62" s="10"/>
    </row>
    <row r="63" spans="1:16" x14ac:dyDescent="0.3">
      <c r="A63" s="8"/>
      <c r="I63" s="10"/>
    </row>
    <row r="64" spans="1:16" x14ac:dyDescent="0.3">
      <c r="A64" s="8"/>
      <c r="I64" s="10"/>
    </row>
    <row r="65" spans="1:9" x14ac:dyDescent="0.3">
      <c r="A65" s="8"/>
      <c r="I65" s="10"/>
    </row>
    <row r="66" spans="1:9" x14ac:dyDescent="0.3">
      <c r="A66" s="8"/>
      <c r="I66" s="10"/>
    </row>
    <row r="67" spans="1:9" x14ac:dyDescent="0.3">
      <c r="A67" s="8"/>
      <c r="I67" s="10"/>
    </row>
    <row r="68" spans="1:9" x14ac:dyDescent="0.3">
      <c r="A68" s="8"/>
      <c r="I68" s="10"/>
    </row>
    <row r="69" spans="1:9" x14ac:dyDescent="0.3">
      <c r="A69" s="8"/>
      <c r="I69" s="10"/>
    </row>
    <row r="70" spans="1:9" x14ac:dyDescent="0.3">
      <c r="A70" s="8"/>
      <c r="I70" s="10"/>
    </row>
    <row r="71" spans="1:9" x14ac:dyDescent="0.3">
      <c r="A71" s="8"/>
      <c r="I71" s="10"/>
    </row>
    <row r="72" spans="1:9" x14ac:dyDescent="0.3">
      <c r="A72" s="8"/>
      <c r="I72" s="10"/>
    </row>
    <row r="73" spans="1:9" x14ac:dyDescent="0.3">
      <c r="A73" s="8"/>
      <c r="I73" s="10"/>
    </row>
    <row r="74" spans="1:9" ht="15" thickBot="1" x14ac:dyDescent="0.35">
      <c r="A74" s="23"/>
      <c r="B74" s="24"/>
      <c r="C74" s="24"/>
      <c r="D74" s="24"/>
      <c r="E74" s="24"/>
      <c r="F74" s="24"/>
      <c r="G74" s="24"/>
      <c r="H74" s="24"/>
      <c r="I74" s="53"/>
    </row>
  </sheetData>
  <sheetProtection algorithmName="SHA-512" hashValue="TIdjRzdJCCytNR0UUJYJ27QMK1QrgZS6OCisctm7xe6g7Im20rJjccb7T9hKvsLgoamHxDCK6TXngcWwy0zaZg==" saltValue="bCFlMBoxcVlH9SWpd8dqPw==" spinCount="100000" sheet="1" objects="1" scenarios="1"/>
  <protectedRanges>
    <protectedRange algorithmName="SHA-512" hashValue="tNb1OfkTKzyi38JNeKRrnuxbV8mFAMY99W+8rsXB44O+NrBLCOyIO+IK5Osz8cLt4S8+5lZBST2kPLYSc7eWJQ==" saltValue="dt/0XHsTB8txCyUuFeEozw==" spinCount="100000" sqref="C17:H22 C30:H30 C29:I29 C34:I34" name="Range1"/>
  </protectedRanges>
  <mergeCells count="11">
    <mergeCell ref="L28:N28"/>
    <mergeCell ref="B47:G47"/>
    <mergeCell ref="L12:M12"/>
    <mergeCell ref="C15:H15"/>
    <mergeCell ref="M20:O20"/>
    <mergeCell ref="M24:O24"/>
    <mergeCell ref="C27:H27"/>
    <mergeCell ref="C32:H32"/>
    <mergeCell ref="M21:O21"/>
    <mergeCell ref="M22:O22"/>
    <mergeCell ref="M23:O2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aef77-c719-4515-bac4-5dafbdaa90b3" xsi:nil="true"/>
    <lcf76f155ced4ddcb4097134ff3c332f xmlns="d51ca0aa-51c2-4211-9c2a-190b0c8186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65A4EE314BEF48B4BF510EB5EA0A07" ma:contentTypeVersion="11" ma:contentTypeDescription="Create a new document." ma:contentTypeScope="" ma:versionID="5817b2fbd9f69176ad287e252c71e6d6">
  <xsd:schema xmlns:xsd="http://www.w3.org/2001/XMLSchema" xmlns:xs="http://www.w3.org/2001/XMLSchema" xmlns:p="http://schemas.microsoft.com/office/2006/metadata/properties" xmlns:ns2="d51ca0aa-51c2-4211-9c2a-190b0c8186af" xmlns:ns3="4e1aef77-c719-4515-bac4-5dafbdaa90b3" targetNamespace="http://schemas.microsoft.com/office/2006/metadata/properties" ma:root="true" ma:fieldsID="9d9197018ff4e4880809bccf8ab7a5b8" ns2:_="" ns3:_="">
    <xsd:import namespace="d51ca0aa-51c2-4211-9c2a-190b0c8186af"/>
    <xsd:import namespace="4e1aef77-c719-4515-bac4-5dafbdaa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ca0aa-51c2-4211-9c2a-190b0c8186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ce2f110-134e-491c-b1fb-b64789dc5c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aef77-c719-4515-bac4-5dafbdaa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122bf8e-fb53-4026-87fc-7cb0a3538805}" ma:internalName="TaxCatchAll" ma:showField="CatchAllData" ma:web="4e1aef77-c719-4515-bac4-5dafbdaa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E224C6-335E-428B-8B6B-48D076848425}">
  <ds:schemaRefs>
    <ds:schemaRef ds:uri="http://schemas.microsoft.com/office/2006/metadata/properties"/>
    <ds:schemaRef ds:uri="http://schemas.microsoft.com/office/infopath/2007/PartnerControls"/>
    <ds:schemaRef ds:uri="4e1aef77-c719-4515-bac4-5dafbdaa90b3"/>
    <ds:schemaRef ds:uri="d51ca0aa-51c2-4211-9c2a-190b0c8186af"/>
  </ds:schemaRefs>
</ds:datastoreItem>
</file>

<file path=customXml/itemProps2.xml><?xml version="1.0" encoding="utf-8"?>
<ds:datastoreItem xmlns:ds="http://schemas.openxmlformats.org/officeDocument/2006/customXml" ds:itemID="{48D1AF75-CDED-4EDF-AD14-98B455023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1ca0aa-51c2-4211-9c2a-190b0c8186af"/>
    <ds:schemaRef ds:uri="4e1aef77-c719-4515-bac4-5dafbdaa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EF969A-5409-4B88-B53F-99C0468510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procedure</vt:lpstr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Yeroslavsky</dc:creator>
  <cp:lastModifiedBy>Daniel Steitz</cp:lastModifiedBy>
  <cp:lastPrinted>2024-02-09T16:05:38Z</cp:lastPrinted>
  <dcterms:created xsi:type="dcterms:W3CDTF">2023-07-30T13:14:54Z</dcterms:created>
  <dcterms:modified xsi:type="dcterms:W3CDTF">2024-02-09T16:09:01Z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0x0101002565A4EE314BEF48B4BF510EB5EA0A07</vt:lpwstr>
  </property>
  <property fmtid="{D5CDD505-2E9C-101B-9397-08002B2CF9AE}" pid="3" name="MediaServiceImageTags">
    <vt:lpwstr/>
  </property>
</Properties>
</file>