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s/MAK558 Trypsin/"/>
    </mc:Choice>
  </mc:AlternateContent>
  <xr:revisionPtr revIDLastSave="0" documentId="8_{FF544E40-91AC-4FBF-8EE0-7D77878A7F7E}" xr6:coauthVersionLast="47" xr6:coauthVersionMax="47" xr10:uidLastSave="{00000000-0000-0000-0000-000000000000}"/>
  <bookViews>
    <workbookView xWindow="-108" yWindow="-108" windowWidth="23256" windowHeight="12576" xr2:uid="{E3346983-3366-4501-B206-D1E7EE181D8D}"/>
  </bookViews>
  <sheets>
    <sheet name="procedure" sheetId="1" r:id="rId1"/>
    <sheet name="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" l="1"/>
  <c r="D24" i="2" l="1"/>
  <c r="E24" i="2"/>
  <c r="F24" i="2"/>
  <c r="G24" i="2"/>
  <c r="H24" i="2"/>
  <c r="C24" i="2" l="1"/>
  <c r="C29" i="2" s="1"/>
  <c r="C33" i="2" l="1"/>
  <c r="C34" i="2"/>
  <c r="C32" i="2"/>
  <c r="C31" i="2"/>
  <c r="C30" i="2"/>
  <c r="C54" i="2" s="1"/>
  <c r="D34" i="2"/>
  <c r="D33" i="2"/>
  <c r="D32" i="2"/>
  <c r="D31" i="2"/>
  <c r="D30" i="2"/>
  <c r="D29" i="2"/>
  <c r="C55" i="2" l="1"/>
  <c r="C56" i="2" s="1"/>
  <c r="C57" i="2" s="1"/>
</calcChain>
</file>

<file path=xl/sharedStrings.xml><?xml version="1.0" encoding="utf-8"?>
<sst xmlns="http://schemas.openxmlformats.org/spreadsheetml/2006/main" count="64" uniqueCount="59">
  <si>
    <t>Trypsin Activity  Assay Kit</t>
  </si>
  <si>
    <t>Procedure for calculations of the Standard Curve and Samples:</t>
  </si>
  <si>
    <t>Standard curve volumes</t>
  </si>
  <si>
    <t>Assay Buffer per well (µl)</t>
  </si>
  <si>
    <t>p-NA  (µl)</t>
  </si>
  <si>
    <t>p-NA content - nmole/well</t>
  </si>
  <si>
    <t>calibration curve</t>
  </si>
  <si>
    <t>0</t>
  </si>
  <si>
    <t>2</t>
  </si>
  <si>
    <t>4</t>
  </si>
  <si>
    <t>6</t>
  </si>
  <si>
    <t>8</t>
  </si>
  <si>
    <t>10</t>
  </si>
  <si>
    <t xml:space="preserve">The Calculator is designed for an assay in which the standard curve and the samples are </t>
  </si>
  <si>
    <t>loaded in technical triplicates or duplicates.</t>
  </si>
  <si>
    <r>
      <t xml:space="preserve">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Calculator</t>
    </r>
    <r>
      <rPr>
        <sz val="11"/>
        <color rgb="FF000000"/>
        <rFont val="Calibri"/>
        <family val="2"/>
      </rPr>
      <t>" tab  the readings from standard curve at the</t>
    </r>
  </si>
  <si>
    <t xml:space="preserve"> beginning of the experiment (T0).</t>
  </si>
  <si>
    <t>Insert the sample reading at the beginning (T0) and at the selected time of experiment</t>
  </si>
  <si>
    <r>
      <t xml:space="preserve"> (T1) of the sample (and inhibitor control if performed) in </t>
    </r>
    <r>
      <rPr>
        <b/>
        <sz val="11"/>
        <color theme="1"/>
        <rFont val="Calibri"/>
        <family val="2"/>
        <scheme val="minor"/>
      </rPr>
      <t>Table 4</t>
    </r>
    <r>
      <rPr>
        <sz val="11"/>
        <color theme="1"/>
        <rFont val="Calibri"/>
        <family val="2"/>
        <scheme val="minor"/>
      </rPr>
      <t>.</t>
    </r>
  </si>
  <si>
    <t xml:space="preserve">Input variants like time (in minutes, time elapsed from initial reading - T0), volume </t>
  </si>
  <si>
    <r>
      <t xml:space="preserve">sample (mL) and dilution factor (if performed) in </t>
    </r>
    <r>
      <rPr>
        <b/>
        <sz val="11"/>
        <color theme="1"/>
        <rFont val="Calibri"/>
        <family val="2"/>
        <scheme val="minor"/>
      </rPr>
      <t>Table 4</t>
    </r>
    <r>
      <rPr>
        <sz val="11"/>
        <color theme="1"/>
        <rFont val="Calibri"/>
        <family val="2"/>
        <scheme val="minor"/>
      </rPr>
      <t>.</t>
    </r>
  </si>
  <si>
    <r>
      <t xml:space="preserve">The calculated concentration of the sample will appear in </t>
    </r>
    <r>
      <rPr>
        <b/>
        <sz val="11"/>
        <color rgb="FF000000"/>
        <rFont val="Calibri"/>
        <family val="2"/>
      </rPr>
      <t>Table 5</t>
    </r>
    <r>
      <rPr>
        <sz val="11"/>
        <color rgb="FF000000"/>
        <rFont val="Calibri"/>
        <family val="2"/>
      </rPr>
      <t>. Results are in nmol p-NA</t>
    </r>
  </si>
  <si>
    <t>and trypsin activity (mU/mL).</t>
  </si>
  <si>
    <t>MAK558</t>
  </si>
  <si>
    <t>Trypsin Activity Assay Kit</t>
  </si>
  <si>
    <t>For your convenience, a calculation sheet is available below. Only the yellow cells need to be filled by you. Green cells indicate the calculated concentration and S.D.</t>
  </si>
  <si>
    <t>Select Orientation-&gt; Portrait and Scaling -&gt; Fit All Columnson One Page for a printer friendly document.</t>
  </si>
  <si>
    <t>Colorimetric Assay</t>
  </si>
  <si>
    <t>ONLY INPUT VALUES IN YELLOW HIGHLIGHTED CELLS</t>
  </si>
  <si>
    <t>Standard Curve Calculator:</t>
  </si>
  <si>
    <t>Table 1:</t>
  </si>
  <si>
    <t>Absorbance 405 nm</t>
  </si>
  <si>
    <t>nmol per well</t>
  </si>
  <si>
    <t>Replicate 1</t>
  </si>
  <si>
    <t>Replicate 2</t>
  </si>
  <si>
    <t>Replicate 3</t>
  </si>
  <si>
    <t>Table 2:</t>
  </si>
  <si>
    <t>average before background substraction</t>
  </si>
  <si>
    <t>nmol p-NA per well</t>
  </si>
  <si>
    <t>Table 3: Values after blank substraction</t>
  </si>
  <si>
    <t>nmol/well</t>
  </si>
  <si>
    <t>Average</t>
  </si>
  <si>
    <t>S.D.</t>
  </si>
  <si>
    <t>Sample Calculator:</t>
  </si>
  <si>
    <t>Table 4: Input Sample Values</t>
  </si>
  <si>
    <t>Sample</t>
  </si>
  <si>
    <t>Inhibitor control</t>
  </si>
  <si>
    <t>T0</t>
  </si>
  <si>
    <t>T1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</si>
  <si>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A405 </t>
    </r>
  </si>
  <si>
    <t>Sample  T0 and blank subtraction</t>
  </si>
  <si>
    <t>T1 (min) =</t>
  </si>
  <si>
    <t>Sample Volume (mL)</t>
  </si>
  <si>
    <t>Dilution Factor (DF)</t>
  </si>
  <si>
    <t>Table 5: Sample Results</t>
  </si>
  <si>
    <t>Standard Curve's Intercept</t>
  </si>
  <si>
    <t>Standard Curve's Slope</t>
  </si>
  <si>
    <t>Calculate Concentration (nmol)</t>
  </si>
  <si>
    <t>Trypsin Activity (mU/mL)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</si>
</sst>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/>
      <right style="medium">
        <color rgb="FF00000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5" borderId="23" xfId="0" applyFill="1" applyBorder="1" applyProtection="1"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0" fillId="6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164" fontId="12" fillId="0" borderId="18" xfId="0" applyNumberFormat="1" applyFont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17" fillId="0" borderId="2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/>
      <protection hidden="1"/>
    </xf>
    <xf numFmtId="164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3" fillId="3" borderId="2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3" fillId="0" borderId="36" xfId="0" applyFont="1" applyBorder="1" applyAlignment="1" applyProtection="1">
      <alignment horizontal="center"/>
      <protection hidden="1"/>
    </xf>
    <xf numFmtId="0" fontId="12" fillId="5" borderId="14" xfId="0" applyFont="1" applyFill="1" applyBorder="1" applyAlignment="1" applyProtection="1">
      <alignment horizontal="center" vertical="center" wrapText="1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0" borderId="34" xfId="0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39" xfId="0" applyFont="1" applyBorder="1" applyProtection="1">
      <protection hidden="1"/>
    </xf>
    <xf numFmtId="0" fontId="1" fillId="7" borderId="40" xfId="0" applyFont="1" applyFill="1" applyBorder="1" applyProtection="1">
      <protection hidden="1"/>
    </xf>
    <xf numFmtId="164" fontId="0" fillId="7" borderId="13" xfId="0" applyNumberFormat="1" applyFill="1" applyBorder="1" applyProtection="1">
      <protection hidden="1"/>
    </xf>
    <xf numFmtId="0" fontId="1" fillId="7" borderId="35" xfId="0" applyFont="1" applyFill="1" applyBorder="1" applyProtection="1">
      <protection hidden="1"/>
    </xf>
    <xf numFmtId="164" fontId="0" fillId="7" borderId="14" xfId="0" applyNumberFormat="1" applyFill="1" applyBorder="1" applyProtection="1">
      <protection hidden="1"/>
    </xf>
    <xf numFmtId="0" fontId="0" fillId="7" borderId="24" xfId="0" applyFill="1" applyBorder="1" applyProtection="1">
      <protection hidden="1"/>
    </xf>
    <xf numFmtId="0" fontId="0" fillId="7" borderId="13" xfId="0" applyFill="1" applyBorder="1" applyProtection="1">
      <protection hidden="1"/>
    </xf>
    <xf numFmtId="0" fontId="1" fillId="4" borderId="39" xfId="0" applyFont="1" applyFill="1" applyBorder="1" applyProtection="1">
      <protection hidden="1"/>
    </xf>
    <xf numFmtId="2" fontId="1" fillId="4" borderId="15" xfId="0" applyNumberFormat="1" applyFont="1" applyFill="1" applyBorder="1" applyProtection="1">
      <protection hidden="1"/>
    </xf>
    <xf numFmtId="0" fontId="20" fillId="0" borderId="0" xfId="0" applyFont="1" applyProtection="1">
      <protection hidden="1"/>
    </xf>
    <xf numFmtId="0" fontId="1" fillId="4" borderId="35" xfId="0" applyFont="1" applyFill="1" applyBorder="1" applyProtection="1">
      <protection hidden="1"/>
    </xf>
    <xf numFmtId="2" fontId="0" fillId="4" borderId="14" xfId="0" applyNumberFormat="1" applyFill="1" applyBorder="1" applyProtection="1">
      <protection hidden="1"/>
    </xf>
    <xf numFmtId="0" fontId="0" fillId="2" borderId="0" xfId="0" applyFill="1"/>
    <xf numFmtId="0" fontId="2" fillId="2" borderId="0" xfId="0" applyFont="1" applyFill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0" fillId="0" borderId="14" xfId="0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8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Protection="1">
      <protection locked="0" hidden="1"/>
    </xf>
    <xf numFmtId="0" fontId="0" fillId="3" borderId="20" xfId="0" applyFill="1" applyBorder="1" applyProtection="1">
      <protection locked="0" hidden="1"/>
    </xf>
    <xf numFmtId="0" fontId="0" fillId="3" borderId="30" xfId="0" applyFill="1" applyBorder="1" applyProtection="1">
      <protection locked="0" hidden="1"/>
    </xf>
    <xf numFmtId="0" fontId="0" fillId="3" borderId="37" xfId="0" applyFill="1" applyBorder="1" applyProtection="1">
      <protection locked="0" hidden="1"/>
    </xf>
    <xf numFmtId="0" fontId="0" fillId="3" borderId="25" xfId="0" applyFill="1" applyBorder="1" applyProtection="1">
      <protection locked="0" hidden="1"/>
    </xf>
    <xf numFmtId="0" fontId="11" fillId="3" borderId="26" xfId="0" applyFont="1" applyFill="1" applyBorder="1" applyAlignment="1" applyProtection="1">
      <alignment horizontal="center"/>
      <protection locked="0" hidden="1"/>
    </xf>
    <xf numFmtId="0" fontId="0" fillId="3" borderId="38" xfId="0" applyFill="1" applyBorder="1" applyProtection="1">
      <protection locked="0" hidden="1"/>
    </xf>
    <xf numFmtId="0" fontId="0" fillId="3" borderId="26" xfId="0" applyFill="1" applyBorder="1" applyProtection="1">
      <protection locked="0" hidden="1"/>
    </xf>
    <xf numFmtId="0" fontId="0" fillId="3" borderId="31" xfId="0" applyFill="1" applyBorder="1" applyProtection="1">
      <protection locked="0" hidden="1"/>
    </xf>
    <xf numFmtId="0" fontId="0" fillId="3" borderId="18" xfId="0" applyFill="1" applyBorder="1" applyProtection="1">
      <protection locked="0" hidden="1"/>
    </xf>
    <xf numFmtId="0" fontId="13" fillId="0" borderId="27" xfId="0" applyFont="1" applyBorder="1" applyAlignment="1">
      <alignment horizontal="center" textRotation="90"/>
    </xf>
    <xf numFmtId="0" fontId="13" fillId="0" borderId="41" xfId="0" applyFont="1" applyBorder="1" applyAlignment="1">
      <alignment horizontal="center" textRotation="90"/>
    </xf>
    <xf numFmtId="0" fontId="0" fillId="7" borderId="30" xfId="0" applyFill="1" applyBorder="1" applyAlignment="1" applyProtection="1">
      <alignment horizontal="left" wrapText="1"/>
      <protection hidden="1"/>
    </xf>
    <xf numFmtId="0" fontId="0" fillId="7" borderId="20" xfId="0" applyFill="1" applyBorder="1" applyAlignment="1" applyProtection="1">
      <alignment horizontal="left" wrapText="1"/>
      <protection hidden="1"/>
    </xf>
    <xf numFmtId="0" fontId="0" fillId="7" borderId="31" xfId="0" applyFill="1" applyBorder="1" applyAlignment="1" applyProtection="1">
      <alignment horizontal="left" wrapText="1"/>
      <protection hidden="1"/>
    </xf>
    <xf numFmtId="0" fontId="1" fillId="7" borderId="14" xfId="0" applyFont="1" applyFill="1" applyBorder="1" applyAlignment="1" applyProtection="1">
      <protection hidden="1"/>
    </xf>
    <xf numFmtId="0" fontId="1" fillId="7" borderId="15" xfId="0" applyFont="1" applyFill="1" applyBorder="1" applyAlignme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1" fillId="0" borderId="34" xfId="0" applyFont="1" applyBorder="1" applyAlignment="1" applyProtection="1">
      <protection hidden="1"/>
    </xf>
    <xf numFmtId="0" fontId="1" fillId="0" borderId="28" xfId="0" applyFont="1" applyBorder="1" applyAlignment="1" applyProtection="1">
      <protection hidden="1"/>
    </xf>
    <xf numFmtId="0" fontId="1" fillId="0" borderId="34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p-NA Standard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calculator!$D$29:$D$34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calculator!$D$29:$D$34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calculator!$B$29:$B$34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calculator!$C$29:$C$34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18-422E-98EC-63657B3B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(nmole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Abs (AU)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1736196</xdr:colOff>
      <xdr:row>6</xdr:row>
      <xdr:rowOff>118052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F21CD-14F4-4047-81E9-548137E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25</xdr:row>
      <xdr:rowOff>114300</xdr:rowOff>
    </xdr:from>
    <xdr:to>
      <xdr:col>8</xdr:col>
      <xdr:colOff>542926</xdr:colOff>
      <xdr:row>39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EB027-C5E5-454C-AEC5-018D841E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1</xdr:col>
      <xdr:colOff>2050521</xdr:colOff>
      <xdr:row>6</xdr:row>
      <xdr:rowOff>51377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5976E-89A9-44D4-BBC5-E4E196DF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A16-487D-4238-AC28-C87415BCA1AB}">
  <dimension ref="A1:F50"/>
  <sheetViews>
    <sheetView tabSelected="1" workbookViewId="0">
      <selection activeCell="E16" sqref="E16"/>
    </sheetView>
  </sheetViews>
  <sheetFormatPr defaultColWidth="9" defaultRowHeight="14.4" x14ac:dyDescent="0.3"/>
  <cols>
    <col min="1" max="1" width="1.5546875" customWidth="1"/>
    <col min="2" max="2" width="5.88671875" customWidth="1"/>
    <col min="3" max="3" width="30.5546875" customWidth="1"/>
    <col min="4" max="4" width="24.5546875" customWidth="1"/>
    <col min="5" max="5" width="25.33203125" customWidth="1"/>
    <col min="6" max="6" width="67.5546875" customWidth="1"/>
  </cols>
  <sheetData>
    <row r="1" spans="1:6" x14ac:dyDescent="0.3">
      <c r="A1" s="66"/>
      <c r="B1" s="66"/>
      <c r="C1" s="66"/>
      <c r="D1" s="66"/>
      <c r="E1" s="66"/>
      <c r="F1" s="66"/>
    </row>
    <row r="2" spans="1:6" ht="21" x14ac:dyDescent="0.4">
      <c r="A2" s="66"/>
      <c r="B2" s="66"/>
      <c r="C2" s="66"/>
      <c r="D2" s="67" t="s">
        <v>0</v>
      </c>
      <c r="E2" s="66"/>
      <c r="F2" s="66"/>
    </row>
    <row r="3" spans="1:6" ht="21" x14ac:dyDescent="0.4">
      <c r="A3" s="66"/>
      <c r="B3" s="66"/>
      <c r="C3" s="66"/>
      <c r="D3" s="66"/>
      <c r="E3" s="67"/>
      <c r="F3" s="67"/>
    </row>
    <row r="4" spans="1:6" x14ac:dyDescent="0.3">
      <c r="A4" s="66"/>
      <c r="B4" s="66"/>
      <c r="C4" s="66"/>
      <c r="D4" s="66"/>
      <c r="E4" s="66"/>
      <c r="F4" s="66"/>
    </row>
    <row r="5" spans="1:6" x14ac:dyDescent="0.3">
      <c r="A5" s="66"/>
      <c r="B5" s="66"/>
      <c r="C5" s="66"/>
      <c r="D5" s="66"/>
      <c r="E5" s="66"/>
      <c r="F5" s="66"/>
    </row>
    <row r="6" spans="1:6" x14ac:dyDescent="0.3">
      <c r="A6" s="66"/>
      <c r="B6" s="66"/>
      <c r="C6" s="66"/>
      <c r="D6" s="66"/>
      <c r="E6" s="66"/>
      <c r="F6" s="66"/>
    </row>
    <row r="7" spans="1:6" x14ac:dyDescent="0.3">
      <c r="A7" s="66"/>
      <c r="B7" s="66"/>
      <c r="C7" s="66"/>
      <c r="D7" s="66"/>
      <c r="E7" s="66"/>
      <c r="F7" s="66"/>
    </row>
    <row r="9" spans="1:6" ht="15.6" x14ac:dyDescent="0.3">
      <c r="B9" s="68"/>
      <c r="C9" s="69"/>
      <c r="D9" s="70"/>
      <c r="E9" s="70"/>
      <c r="F9" s="71"/>
    </row>
    <row r="10" spans="1:6" x14ac:dyDescent="0.3">
      <c r="B10" s="72"/>
      <c r="C10" s="73" t="s">
        <v>1</v>
      </c>
      <c r="F10" s="74"/>
    </row>
    <row r="11" spans="1:6" x14ac:dyDescent="0.3">
      <c r="B11" s="72"/>
      <c r="C11" s="73"/>
      <c r="F11" s="74"/>
    </row>
    <row r="12" spans="1:6" ht="15.6" x14ac:dyDescent="0.3">
      <c r="B12" s="72"/>
      <c r="C12" s="75"/>
      <c r="D12" s="76" t="s">
        <v>2</v>
      </c>
      <c r="F12" s="74"/>
    </row>
    <row r="13" spans="1:6" ht="15.6" x14ac:dyDescent="0.3">
      <c r="B13" s="72"/>
      <c r="C13" s="77" t="s">
        <v>3</v>
      </c>
      <c r="D13" s="78" t="s">
        <v>4</v>
      </c>
      <c r="E13" s="79" t="s">
        <v>5</v>
      </c>
      <c r="F13" s="74"/>
    </row>
    <row r="14" spans="1:6" ht="15.75" customHeight="1" x14ac:dyDescent="0.3">
      <c r="B14" s="114" t="s">
        <v>6</v>
      </c>
      <c r="C14" s="80">
        <v>50</v>
      </c>
      <c r="D14" s="81">
        <v>0</v>
      </c>
      <c r="E14" s="82" t="s">
        <v>7</v>
      </c>
      <c r="F14" s="74"/>
    </row>
    <row r="15" spans="1:6" ht="15.6" x14ac:dyDescent="0.3">
      <c r="B15" s="114"/>
      <c r="C15" s="80">
        <v>48</v>
      </c>
      <c r="D15" s="81">
        <v>2</v>
      </c>
      <c r="E15" s="82" t="s">
        <v>8</v>
      </c>
      <c r="F15" s="74"/>
    </row>
    <row r="16" spans="1:6" ht="15.6" x14ac:dyDescent="0.3">
      <c r="B16" s="114"/>
      <c r="C16" s="80">
        <v>46</v>
      </c>
      <c r="D16" s="81">
        <v>4</v>
      </c>
      <c r="E16" s="82" t="s">
        <v>9</v>
      </c>
      <c r="F16" s="74"/>
    </row>
    <row r="17" spans="1:6" ht="15.6" x14ac:dyDescent="0.3">
      <c r="B17" s="114"/>
      <c r="C17" s="80">
        <v>44</v>
      </c>
      <c r="D17" s="81">
        <v>6</v>
      </c>
      <c r="E17" s="82" t="s">
        <v>10</v>
      </c>
      <c r="F17" s="74"/>
    </row>
    <row r="18" spans="1:6" ht="15.6" x14ac:dyDescent="0.3">
      <c r="B18" s="114"/>
      <c r="C18" s="80">
        <v>42</v>
      </c>
      <c r="D18" s="81">
        <v>8</v>
      </c>
      <c r="E18" s="82" t="s">
        <v>11</v>
      </c>
      <c r="F18" s="74"/>
    </row>
    <row r="19" spans="1:6" ht="15.6" x14ac:dyDescent="0.3">
      <c r="A19" s="83"/>
      <c r="B19" s="115"/>
      <c r="C19" s="80">
        <v>40</v>
      </c>
      <c r="D19" s="81">
        <v>10</v>
      </c>
      <c r="E19" s="82" t="s">
        <v>12</v>
      </c>
      <c r="F19" s="74"/>
    </row>
    <row r="20" spans="1:6" ht="15.6" x14ac:dyDescent="0.3">
      <c r="A20" s="83"/>
      <c r="B20" s="84"/>
      <c r="D20" s="84"/>
      <c r="E20" s="85"/>
      <c r="F20" s="74"/>
    </row>
    <row r="21" spans="1:6" x14ac:dyDescent="0.3">
      <c r="A21" s="83"/>
      <c r="F21" s="74"/>
    </row>
    <row r="22" spans="1:6" x14ac:dyDescent="0.3">
      <c r="A22" s="83"/>
      <c r="B22" s="86">
        <v>1</v>
      </c>
      <c r="C22" t="s">
        <v>13</v>
      </c>
      <c r="F22" s="74"/>
    </row>
    <row r="23" spans="1:6" ht="15.6" x14ac:dyDescent="0.3">
      <c r="A23" s="83"/>
      <c r="B23" s="86"/>
      <c r="C23" t="s">
        <v>14</v>
      </c>
      <c r="E23" s="87"/>
      <c r="F23" s="88"/>
    </row>
    <row r="24" spans="1:6" ht="15.6" x14ac:dyDescent="0.3">
      <c r="A24" s="83"/>
      <c r="B24" s="86">
        <v>2</v>
      </c>
      <c r="C24" s="89" t="s">
        <v>15</v>
      </c>
      <c r="E24" s="87"/>
      <c r="F24" s="88"/>
    </row>
    <row r="25" spans="1:6" ht="15.6" x14ac:dyDescent="0.3">
      <c r="A25" s="83"/>
      <c r="B25" s="86"/>
      <c r="C25" t="s">
        <v>16</v>
      </c>
      <c r="D25" s="90"/>
      <c r="E25" s="87"/>
      <c r="F25" s="88"/>
    </row>
    <row r="26" spans="1:6" ht="15.6" x14ac:dyDescent="0.3">
      <c r="A26" s="83"/>
      <c r="B26" s="86">
        <v>3</v>
      </c>
      <c r="C26" s="89" t="s">
        <v>17</v>
      </c>
      <c r="D26" s="90"/>
      <c r="E26" s="90"/>
      <c r="F26" s="88"/>
    </row>
    <row r="27" spans="1:6" x14ac:dyDescent="0.3">
      <c r="A27" s="83"/>
      <c r="B27" s="91"/>
      <c r="C27" t="s">
        <v>18</v>
      </c>
      <c r="F27" s="74"/>
    </row>
    <row r="28" spans="1:6" x14ac:dyDescent="0.3">
      <c r="A28" s="83"/>
      <c r="B28" s="86">
        <v>4</v>
      </c>
      <c r="C28" t="s">
        <v>19</v>
      </c>
      <c r="F28" s="74"/>
    </row>
    <row r="29" spans="1:6" x14ac:dyDescent="0.3">
      <c r="A29" s="83"/>
      <c r="B29" s="86"/>
      <c r="C29" t="s">
        <v>20</v>
      </c>
      <c r="F29" s="92"/>
    </row>
    <row r="30" spans="1:6" x14ac:dyDescent="0.3">
      <c r="B30" s="93">
        <v>5</v>
      </c>
      <c r="C30" s="89" t="s">
        <v>21</v>
      </c>
      <c r="F30" s="74"/>
    </row>
    <row r="31" spans="1:6" x14ac:dyDescent="0.3">
      <c r="B31" s="94"/>
      <c r="C31" t="s">
        <v>22</v>
      </c>
      <c r="F31" s="74"/>
    </row>
    <row r="32" spans="1:6" x14ac:dyDescent="0.3">
      <c r="B32" s="94"/>
      <c r="E32" s="75"/>
      <c r="F32" s="95"/>
    </row>
    <row r="33" spans="2:6" x14ac:dyDescent="0.3">
      <c r="B33" s="94"/>
      <c r="E33" s="75"/>
      <c r="F33" s="95"/>
    </row>
    <row r="34" spans="2:6" x14ac:dyDescent="0.3">
      <c r="B34" s="94"/>
      <c r="F34" s="74"/>
    </row>
    <row r="35" spans="2:6" x14ac:dyDescent="0.3">
      <c r="B35" s="94"/>
      <c r="F35" s="74"/>
    </row>
    <row r="36" spans="2:6" x14ac:dyDescent="0.3">
      <c r="B36" s="94"/>
      <c r="E36" s="75"/>
      <c r="F36" s="95"/>
    </row>
    <row r="37" spans="2:6" x14ac:dyDescent="0.3">
      <c r="B37" s="72"/>
      <c r="E37" s="75"/>
      <c r="F37" s="95"/>
    </row>
    <row r="38" spans="2:6" x14ac:dyDescent="0.3">
      <c r="B38" s="72"/>
      <c r="E38" s="75"/>
      <c r="F38" s="95"/>
    </row>
    <row r="39" spans="2:6" x14ac:dyDescent="0.3">
      <c r="B39" s="94"/>
      <c r="C39" s="89"/>
      <c r="E39" s="75"/>
      <c r="F39" s="95"/>
    </row>
    <row r="40" spans="2:6" x14ac:dyDescent="0.3">
      <c r="B40" s="72"/>
      <c r="E40" s="75"/>
      <c r="F40" s="95"/>
    </row>
    <row r="41" spans="2:6" x14ac:dyDescent="0.3">
      <c r="B41" s="72"/>
      <c r="F41" s="74"/>
    </row>
    <row r="42" spans="2:6" ht="15.6" x14ac:dyDescent="0.3">
      <c r="B42" s="94"/>
      <c r="C42" s="89"/>
      <c r="E42" s="87"/>
      <c r="F42" s="88"/>
    </row>
    <row r="43" spans="2:6" ht="15.6" x14ac:dyDescent="0.3">
      <c r="B43" s="72"/>
      <c r="E43" s="87"/>
      <c r="F43" s="88"/>
    </row>
    <row r="44" spans="2:6" ht="15.6" x14ac:dyDescent="0.3">
      <c r="B44" s="72"/>
      <c r="E44" s="87"/>
      <c r="F44" s="88"/>
    </row>
    <row r="45" spans="2:6" ht="15.6" x14ac:dyDescent="0.3">
      <c r="B45" s="94"/>
      <c r="E45" s="87"/>
      <c r="F45" s="88"/>
    </row>
    <row r="46" spans="2:6" ht="15.6" x14ac:dyDescent="0.3">
      <c r="B46" s="94"/>
      <c r="E46" s="87"/>
      <c r="F46" s="88"/>
    </row>
    <row r="47" spans="2:6" ht="15.6" x14ac:dyDescent="0.3">
      <c r="B47" s="94"/>
      <c r="E47" s="87"/>
      <c r="F47" s="88"/>
    </row>
    <row r="48" spans="2:6" ht="16.2" thickBot="1" x14ac:dyDescent="0.35">
      <c r="B48" s="96"/>
      <c r="C48" s="97"/>
      <c r="D48" s="97"/>
      <c r="E48" s="98"/>
      <c r="F48" s="99"/>
    </row>
    <row r="49" spans="5:6" ht="15.6" x14ac:dyDescent="0.3">
      <c r="E49" s="87"/>
      <c r="F49" s="87"/>
    </row>
    <row r="50" spans="5:6" ht="15.6" x14ac:dyDescent="0.3">
      <c r="E50" s="87"/>
      <c r="F50" s="87"/>
    </row>
  </sheetData>
  <sheetProtection algorithmName="SHA-512" hashValue="SBtyrMNrzGNKJx/uznTW4VQ25LY3MWRVkLwU3ZK1mxhz7bNpxisD5nxGNns9ORndpt1eHWi7jBwYbKGlAHCV7A==" saltValue="1V3+nbxHgYV9M/7eDfbdng==" spinCount="100000" sheet="1" objects="1" scenarios="1"/>
  <mergeCells count="1">
    <mergeCell ref="B14:B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64C2-1087-4320-AF72-268DCC85D6A2}">
  <dimension ref="A1:K78"/>
  <sheetViews>
    <sheetView workbookViewId="0">
      <selection activeCell="B43" sqref="B43"/>
    </sheetView>
  </sheetViews>
  <sheetFormatPr defaultColWidth="9" defaultRowHeight="14.4" x14ac:dyDescent="0.3"/>
  <cols>
    <col min="1" max="1" width="5.44140625" style="1" customWidth="1"/>
    <col min="2" max="2" width="31.88671875" style="1" customWidth="1"/>
    <col min="3" max="4" width="12.44140625" style="1" customWidth="1"/>
    <col min="5" max="5" width="15.44140625" style="1" customWidth="1"/>
    <col min="6" max="6" width="12.44140625" style="1" customWidth="1"/>
    <col min="7" max="7" width="11.44140625" style="1" customWidth="1"/>
    <col min="8" max="8" width="12.44140625" style="1" customWidth="1"/>
    <col min="9" max="9" width="9.5546875" style="1" customWidth="1"/>
    <col min="10" max="10" width="5.33203125" style="1" customWidth="1"/>
    <col min="11" max="16384" width="9" style="1"/>
  </cols>
  <sheetData>
    <row r="1" spans="1:11" x14ac:dyDescent="0.3">
      <c r="A1" s="30"/>
      <c r="B1" s="30"/>
      <c r="C1" s="31"/>
      <c r="D1" s="31"/>
      <c r="E1" s="31"/>
      <c r="F1" s="31"/>
      <c r="G1" s="31"/>
      <c r="H1" s="31"/>
      <c r="I1" s="31"/>
      <c r="J1" s="31"/>
      <c r="K1" s="30"/>
    </row>
    <row r="2" spans="1:11" ht="21" x14ac:dyDescent="0.4">
      <c r="A2" s="30"/>
      <c r="B2" s="30"/>
      <c r="C2" s="31"/>
      <c r="D2" s="31"/>
      <c r="E2" s="31"/>
      <c r="F2" s="31"/>
      <c r="G2" s="32" t="s">
        <v>23</v>
      </c>
      <c r="H2" s="32" t="s">
        <v>24</v>
      </c>
      <c r="I2" s="32"/>
      <c r="J2" s="31"/>
      <c r="K2" s="30"/>
    </row>
    <row r="3" spans="1:11" x14ac:dyDescent="0.3">
      <c r="A3" s="30"/>
      <c r="B3" s="30"/>
      <c r="C3" s="31"/>
      <c r="D3" s="31"/>
      <c r="E3" s="31"/>
      <c r="F3" s="31"/>
      <c r="G3" s="31"/>
      <c r="H3" s="31"/>
      <c r="I3" s="31"/>
      <c r="J3" s="31"/>
      <c r="K3" s="30"/>
    </row>
    <row r="4" spans="1:1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3">
      <c r="B8" s="1" t="s">
        <v>25</v>
      </c>
    </row>
    <row r="9" spans="1:11" ht="15.6" x14ac:dyDescent="0.3">
      <c r="G9" s="14"/>
      <c r="H9" s="14"/>
      <c r="I9" s="14"/>
      <c r="J9" s="14"/>
    </row>
    <row r="10" spans="1:11" ht="16.2" thickBot="1" x14ac:dyDescent="0.35">
      <c r="B10" s="1" t="s">
        <v>26</v>
      </c>
      <c r="G10" s="14"/>
      <c r="H10" s="14"/>
      <c r="I10" s="14"/>
      <c r="J10" s="14"/>
    </row>
    <row r="11" spans="1:11" ht="28.8" x14ac:dyDescent="0.55000000000000004">
      <c r="A11" s="2"/>
      <c r="B11" s="3"/>
      <c r="C11" s="3"/>
      <c r="D11" s="39" t="s">
        <v>27</v>
      </c>
      <c r="E11" s="3"/>
      <c r="F11" s="3"/>
      <c r="G11" s="3"/>
      <c r="H11" s="3"/>
      <c r="I11" s="4"/>
    </row>
    <row r="12" spans="1:11" ht="21" x14ac:dyDescent="0.4">
      <c r="A12" s="5"/>
      <c r="C12" s="63" t="s">
        <v>28</v>
      </c>
      <c r="I12" s="7"/>
    </row>
    <row r="13" spans="1:11" x14ac:dyDescent="0.3">
      <c r="A13" s="5"/>
      <c r="B13" s="6" t="s">
        <v>29</v>
      </c>
      <c r="G13" s="15"/>
      <c r="I13" s="7"/>
    </row>
    <row r="14" spans="1:11" x14ac:dyDescent="0.3">
      <c r="A14" s="5"/>
      <c r="E14" s="15" t="s">
        <v>30</v>
      </c>
      <c r="I14" s="26"/>
    </row>
    <row r="15" spans="1:11" ht="15" thickBot="1" x14ac:dyDescent="0.35">
      <c r="A15" s="16"/>
      <c r="B15" s="8"/>
      <c r="C15" s="122" t="s">
        <v>31</v>
      </c>
      <c r="D15" s="122"/>
      <c r="E15" s="122"/>
      <c r="F15" s="122"/>
      <c r="G15" s="122"/>
      <c r="H15" s="122"/>
      <c r="I15" s="49"/>
    </row>
    <row r="16" spans="1:11" ht="16.2" thickBot="1" x14ac:dyDescent="0.35">
      <c r="A16" s="17"/>
      <c r="B16" s="9" t="s">
        <v>32</v>
      </c>
      <c r="C16" s="22">
        <v>0</v>
      </c>
      <c r="D16" s="22">
        <v>4</v>
      </c>
      <c r="E16" s="22">
        <v>8</v>
      </c>
      <c r="F16" s="22">
        <v>12</v>
      </c>
      <c r="G16" s="22">
        <v>16</v>
      </c>
      <c r="H16" s="24">
        <v>20</v>
      </c>
      <c r="I16" s="50"/>
    </row>
    <row r="17" spans="1:9" ht="15.6" x14ac:dyDescent="0.3">
      <c r="A17" s="16"/>
      <c r="B17" s="11" t="s">
        <v>33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0"/>
    </row>
    <row r="18" spans="1:9" ht="15.6" x14ac:dyDescent="0.3">
      <c r="A18" s="16"/>
      <c r="B18" s="11" t="s">
        <v>34</v>
      </c>
      <c r="C18" s="103"/>
      <c r="D18" s="103"/>
      <c r="E18" s="103"/>
      <c r="F18" s="103"/>
      <c r="G18" s="103"/>
      <c r="H18" s="103"/>
      <c r="I18" s="101"/>
    </row>
    <row r="19" spans="1:9" ht="16.2" thickBot="1" x14ac:dyDescent="0.35">
      <c r="A19" s="16"/>
      <c r="B19" s="11" t="s">
        <v>35</v>
      </c>
      <c r="C19" s="18"/>
      <c r="D19" s="18"/>
      <c r="E19" s="18"/>
      <c r="F19" s="18"/>
      <c r="G19" s="18"/>
      <c r="H19" s="18"/>
      <c r="I19" s="102"/>
    </row>
    <row r="20" spans="1:9" ht="15.6" x14ac:dyDescent="0.3">
      <c r="A20" s="16"/>
      <c r="B20" s="21"/>
      <c r="C20" s="34"/>
      <c r="D20" s="34"/>
      <c r="E20" s="34"/>
      <c r="F20" s="34"/>
      <c r="G20" s="34"/>
      <c r="H20" s="34"/>
      <c r="I20" s="49"/>
    </row>
    <row r="21" spans="1:9" x14ac:dyDescent="0.3">
      <c r="A21" s="16"/>
      <c r="E21" s="15" t="s">
        <v>36</v>
      </c>
      <c r="I21" s="49"/>
    </row>
    <row r="22" spans="1:9" ht="15" thickBot="1" x14ac:dyDescent="0.35">
      <c r="A22" s="16"/>
      <c r="B22" s="8"/>
      <c r="C22" s="122" t="s">
        <v>37</v>
      </c>
      <c r="D22" s="122"/>
      <c r="E22" s="122"/>
      <c r="F22" s="122"/>
      <c r="G22" s="122"/>
      <c r="H22" s="122"/>
      <c r="I22" s="33"/>
    </row>
    <row r="23" spans="1:9" ht="16.2" thickBot="1" x14ac:dyDescent="0.35">
      <c r="A23" s="5"/>
      <c r="B23" s="9" t="s">
        <v>38</v>
      </c>
      <c r="C23" s="22">
        <v>0</v>
      </c>
      <c r="D23" s="22">
        <v>4</v>
      </c>
      <c r="E23" s="22">
        <v>8</v>
      </c>
      <c r="F23" s="22">
        <v>12</v>
      </c>
      <c r="G23" s="22">
        <v>16</v>
      </c>
      <c r="H23" s="24">
        <v>20</v>
      </c>
      <c r="I23" s="22"/>
    </row>
    <row r="24" spans="1:9" ht="16.2" thickBot="1" x14ac:dyDescent="0.35">
      <c r="A24" s="5"/>
      <c r="B24" s="23"/>
      <c r="C24" s="35">
        <f>AVERAGE(C17:C19)</f>
        <v>0</v>
      </c>
      <c r="D24" s="35">
        <f t="shared" ref="D24:H24" si="0">AVERAGE(D17:D19)</f>
        <v>0</v>
      </c>
      <c r="E24" s="35">
        <f t="shared" si="0"/>
        <v>0</v>
      </c>
      <c r="F24" s="35">
        <f t="shared" si="0"/>
        <v>0</v>
      </c>
      <c r="G24" s="35">
        <f t="shared" si="0"/>
        <v>0</v>
      </c>
      <c r="H24" s="35">
        <f t="shared" si="0"/>
        <v>0</v>
      </c>
      <c r="I24" s="35"/>
    </row>
    <row r="25" spans="1:9" x14ac:dyDescent="0.3">
      <c r="A25" s="5"/>
      <c r="B25" s="19"/>
      <c r="G25" s="15"/>
      <c r="I25" s="42"/>
    </row>
    <row r="26" spans="1:9" x14ac:dyDescent="0.3">
      <c r="A26" s="5"/>
      <c r="I26" s="47"/>
    </row>
    <row r="27" spans="1:9" x14ac:dyDescent="0.3">
      <c r="A27" s="16"/>
      <c r="B27" s="15"/>
      <c r="C27" s="15" t="s">
        <v>39</v>
      </c>
      <c r="D27" s="15"/>
      <c r="I27" s="47"/>
    </row>
    <row r="28" spans="1:9" ht="15.6" x14ac:dyDescent="0.3">
      <c r="A28" s="16"/>
      <c r="B28" s="9" t="s">
        <v>40</v>
      </c>
      <c r="C28" s="10" t="s">
        <v>41</v>
      </c>
      <c r="D28" s="10" t="s">
        <v>42</v>
      </c>
      <c r="I28" s="47"/>
    </row>
    <row r="29" spans="1:9" ht="15.6" x14ac:dyDescent="0.3">
      <c r="A29" s="16"/>
      <c r="B29" s="11">
        <v>0</v>
      </c>
      <c r="C29" s="25">
        <f>C24-$C$24</f>
        <v>0</v>
      </c>
      <c r="D29" s="25">
        <f>_xlfn.STDEV.P(C17:C19)</f>
        <v>0</v>
      </c>
      <c r="I29" s="47"/>
    </row>
    <row r="30" spans="1:9" ht="15.6" x14ac:dyDescent="0.3">
      <c r="A30" s="16"/>
      <c r="B30" s="11">
        <v>4</v>
      </c>
      <c r="C30" s="25">
        <f>D$24-$C$24</f>
        <v>0</v>
      </c>
      <c r="D30" s="25">
        <f>_xlfn.STDEV.P(D17:D19)</f>
        <v>0</v>
      </c>
      <c r="E30" s="36"/>
      <c r="F30" s="36"/>
      <c r="G30" s="36"/>
      <c r="H30" s="36"/>
      <c r="I30" s="33"/>
    </row>
    <row r="31" spans="1:9" ht="15.6" x14ac:dyDescent="0.3">
      <c r="A31" s="16"/>
      <c r="B31" s="11">
        <v>8</v>
      </c>
      <c r="C31" s="25">
        <f>E$24-$C$24</f>
        <v>0</v>
      </c>
      <c r="D31" s="25">
        <f>_xlfn.STDEV.P(E17:E19)</f>
        <v>0</v>
      </c>
      <c r="E31" s="15"/>
      <c r="I31" s="33"/>
    </row>
    <row r="32" spans="1:9" ht="15.6" x14ac:dyDescent="0.3">
      <c r="A32" s="16"/>
      <c r="B32" s="11">
        <v>12</v>
      </c>
      <c r="C32" s="25">
        <f>F$24-$C$24</f>
        <v>0</v>
      </c>
      <c r="D32" s="25">
        <f>_xlfn.STDEV.P(F17:F19)</f>
        <v>0</v>
      </c>
      <c r="E32" s="8"/>
      <c r="F32" s="8"/>
      <c r="G32" s="8"/>
      <c r="H32" s="8"/>
      <c r="I32" s="33"/>
    </row>
    <row r="33" spans="1:11" ht="15.6" x14ac:dyDescent="0.3">
      <c r="A33" s="16"/>
      <c r="B33" s="11">
        <v>16</v>
      </c>
      <c r="C33" s="25">
        <f>G$24-$C$24</f>
        <v>0</v>
      </c>
      <c r="D33" s="25">
        <f>_xlfn.STDEV.P(G17:G19)</f>
        <v>0</v>
      </c>
      <c r="E33" s="40"/>
      <c r="F33" s="40"/>
      <c r="G33" s="40"/>
      <c r="H33" s="40"/>
      <c r="I33" s="43"/>
    </row>
    <row r="34" spans="1:11" ht="15.6" x14ac:dyDescent="0.3">
      <c r="A34" s="16"/>
      <c r="B34" s="11">
        <v>20</v>
      </c>
      <c r="C34" s="25">
        <f>H$24-$C$24</f>
        <v>0</v>
      </c>
      <c r="D34" s="25">
        <f>_xlfn.STDEV.P(H17:H19)</f>
        <v>0</v>
      </c>
      <c r="E34" s="41"/>
      <c r="F34" s="41"/>
      <c r="G34" s="41"/>
      <c r="H34" s="41"/>
      <c r="I34" s="44"/>
    </row>
    <row r="35" spans="1:11" x14ac:dyDescent="0.3">
      <c r="A35" s="5"/>
      <c r="I35" s="33"/>
    </row>
    <row r="36" spans="1:11" x14ac:dyDescent="0.3">
      <c r="A36" s="5"/>
      <c r="H36" s="29"/>
      <c r="I36" s="33"/>
    </row>
    <row r="37" spans="1:11" x14ac:dyDescent="0.3">
      <c r="A37" s="5"/>
      <c r="G37" s="15"/>
      <c r="H37" s="27"/>
      <c r="I37" s="28"/>
    </row>
    <row r="38" spans="1:11" ht="15.6" x14ac:dyDescent="0.3">
      <c r="A38" s="5"/>
      <c r="I38" s="7"/>
      <c r="K38" s="14"/>
    </row>
    <row r="39" spans="1:11" ht="15.6" x14ac:dyDescent="0.3">
      <c r="A39" s="16"/>
      <c r="G39" s="21"/>
      <c r="H39" s="8"/>
      <c r="I39" s="7"/>
    </row>
    <row r="40" spans="1:11" ht="15.6" x14ac:dyDescent="0.3">
      <c r="A40" s="16"/>
      <c r="G40" s="21"/>
      <c r="H40" s="8"/>
      <c r="I40" s="7"/>
    </row>
    <row r="41" spans="1:11" ht="15.6" x14ac:dyDescent="0.3">
      <c r="A41" s="16"/>
      <c r="B41" s="121" t="s">
        <v>43</v>
      </c>
      <c r="C41" s="121"/>
      <c r="G41" s="21"/>
      <c r="H41" s="8"/>
      <c r="I41" s="7"/>
    </row>
    <row r="42" spans="1:11" ht="16.2" thickBot="1" x14ac:dyDescent="0.35">
      <c r="A42" s="16"/>
      <c r="B42" s="15" t="s">
        <v>44</v>
      </c>
      <c r="C42" s="15"/>
      <c r="G42" s="21"/>
      <c r="H42" s="8"/>
      <c r="I42" s="7"/>
    </row>
    <row r="43" spans="1:11" ht="16.2" thickBot="1" x14ac:dyDescent="0.35">
      <c r="A43" s="16"/>
      <c r="C43" s="123" t="s">
        <v>45</v>
      </c>
      <c r="D43" s="124"/>
      <c r="E43" s="125" t="s">
        <v>46</v>
      </c>
      <c r="F43" s="126"/>
      <c r="G43" s="21"/>
      <c r="H43" s="8"/>
      <c r="I43" s="7"/>
    </row>
    <row r="44" spans="1:11" ht="16.2" thickBot="1" x14ac:dyDescent="0.35">
      <c r="A44" s="16"/>
      <c r="C44" s="46" t="s">
        <v>47</v>
      </c>
      <c r="D44" s="46" t="s">
        <v>48</v>
      </c>
      <c r="E44" s="46" t="s">
        <v>47</v>
      </c>
      <c r="F44" s="46" t="s">
        <v>48</v>
      </c>
      <c r="G44" s="21"/>
      <c r="H44" s="59" t="s">
        <v>49</v>
      </c>
      <c r="I44" s="60"/>
    </row>
    <row r="45" spans="1:11" ht="15.6" x14ac:dyDescent="0.3">
      <c r="A45" s="16"/>
      <c r="B45" s="48" t="s">
        <v>33</v>
      </c>
      <c r="C45" s="45">
        <v>0</v>
      </c>
      <c r="D45" s="45">
        <v>0</v>
      </c>
      <c r="E45" s="104">
        <v>0</v>
      </c>
      <c r="F45" s="105">
        <v>0</v>
      </c>
      <c r="H45" s="116" t="s">
        <v>50</v>
      </c>
      <c r="I45" s="119">
        <f>(D45-F45)-(C45-E45)</f>
        <v>0</v>
      </c>
    </row>
    <row r="46" spans="1:11" ht="15.6" x14ac:dyDescent="0.3">
      <c r="A46" s="16"/>
      <c r="B46" s="48" t="s">
        <v>34</v>
      </c>
      <c r="C46" s="37"/>
      <c r="D46" s="106"/>
      <c r="E46" s="107"/>
      <c r="F46" s="108"/>
      <c r="H46" s="117"/>
      <c r="I46" s="119"/>
    </row>
    <row r="47" spans="1:11" ht="16.2" thickBot="1" x14ac:dyDescent="0.35">
      <c r="A47" s="5"/>
      <c r="B47" s="48" t="s">
        <v>35</v>
      </c>
      <c r="C47" s="38"/>
      <c r="D47" s="109"/>
      <c r="E47" s="110"/>
      <c r="F47" s="111"/>
      <c r="G47" s="52"/>
      <c r="H47" s="118"/>
      <c r="I47" s="120"/>
    </row>
    <row r="48" spans="1:11" ht="15" thickBot="1" x14ac:dyDescent="0.35">
      <c r="A48" s="5"/>
      <c r="B48" s="51" t="s">
        <v>51</v>
      </c>
      <c r="C48" s="112">
        <v>0</v>
      </c>
      <c r="I48" s="7"/>
    </row>
    <row r="49" spans="1:9" ht="15" thickBot="1" x14ac:dyDescent="0.35">
      <c r="A49" s="5"/>
      <c r="B49" s="51" t="s">
        <v>52</v>
      </c>
      <c r="C49" s="113">
        <v>5.0000000000000001E-3</v>
      </c>
      <c r="I49" s="7"/>
    </row>
    <row r="50" spans="1:9" ht="15" thickBot="1" x14ac:dyDescent="0.35">
      <c r="A50" s="5"/>
      <c r="B50" s="54" t="s">
        <v>53</v>
      </c>
      <c r="C50" s="112">
        <v>1</v>
      </c>
      <c r="I50" s="7"/>
    </row>
    <row r="51" spans="1:9" x14ac:dyDescent="0.3">
      <c r="A51" s="5"/>
      <c r="C51" s="53"/>
      <c r="I51" s="7"/>
    </row>
    <row r="52" spans="1:9" x14ac:dyDescent="0.3">
      <c r="A52" s="5"/>
      <c r="C52" s="53"/>
      <c r="I52" s="7"/>
    </row>
    <row r="53" spans="1:9" ht="15" customHeight="1" thickBot="1" x14ac:dyDescent="0.35">
      <c r="A53" s="17"/>
      <c r="C53" s="6" t="s">
        <v>54</v>
      </c>
      <c r="I53" s="7"/>
    </row>
    <row r="54" spans="1:9" ht="15" customHeight="1" x14ac:dyDescent="0.3">
      <c r="B54" s="55" t="s">
        <v>55</v>
      </c>
      <c r="C54" s="56">
        <f>INTERCEPT(C29:C34,B29:B34)</f>
        <v>0</v>
      </c>
      <c r="I54" s="7"/>
    </row>
    <row r="55" spans="1:9" ht="15" customHeight="1" x14ac:dyDescent="0.3">
      <c r="B55" s="57" t="s">
        <v>56</v>
      </c>
      <c r="C55" s="58">
        <f>SLOPE(C29:C34,B29:B34)</f>
        <v>0</v>
      </c>
      <c r="I55" s="7"/>
    </row>
    <row r="56" spans="1:9" ht="15" customHeight="1" x14ac:dyDescent="0.3">
      <c r="B56" s="64" t="s">
        <v>57</v>
      </c>
      <c r="C56" s="65" t="e">
        <f>(I45-C54)/C55</f>
        <v>#DIV/0!</v>
      </c>
      <c r="I56" s="7"/>
    </row>
    <row r="57" spans="1:9" ht="15" customHeight="1" thickBot="1" x14ac:dyDescent="0.35">
      <c r="B57" s="61" t="s">
        <v>58</v>
      </c>
      <c r="C57" s="62" t="e">
        <f>C56/(C48*C49)*C50</f>
        <v>#DIV/0!</v>
      </c>
      <c r="I57" s="7"/>
    </row>
    <row r="58" spans="1:9" x14ac:dyDescent="0.3">
      <c r="I58" s="7"/>
    </row>
    <row r="59" spans="1:9" x14ac:dyDescent="0.3">
      <c r="I59" s="7"/>
    </row>
    <row r="60" spans="1:9" x14ac:dyDescent="0.3">
      <c r="I60" s="7"/>
    </row>
    <row r="61" spans="1:9" x14ac:dyDescent="0.3">
      <c r="I61" s="7"/>
    </row>
    <row r="62" spans="1:9" x14ac:dyDescent="0.3">
      <c r="G62" s="6"/>
      <c r="I62" s="7"/>
    </row>
    <row r="63" spans="1:9" x14ac:dyDescent="0.3">
      <c r="I63" s="7"/>
    </row>
    <row r="64" spans="1:9" x14ac:dyDescent="0.3">
      <c r="I64" s="7"/>
    </row>
    <row r="65" spans="1:9" x14ac:dyDescent="0.3">
      <c r="I65" s="7"/>
    </row>
    <row r="66" spans="1:9" x14ac:dyDescent="0.3">
      <c r="I66" s="7"/>
    </row>
    <row r="67" spans="1:9" x14ac:dyDescent="0.3">
      <c r="I67" s="7"/>
    </row>
    <row r="68" spans="1:9" x14ac:dyDescent="0.3">
      <c r="A68" s="5"/>
      <c r="I68" s="7"/>
    </row>
    <row r="69" spans="1:9" x14ac:dyDescent="0.3">
      <c r="A69" s="5"/>
      <c r="I69" s="7"/>
    </row>
    <row r="70" spans="1:9" x14ac:dyDescent="0.3">
      <c r="A70" s="5"/>
      <c r="I70" s="7"/>
    </row>
    <row r="71" spans="1:9" x14ac:dyDescent="0.3">
      <c r="A71" s="5"/>
      <c r="I71" s="7"/>
    </row>
    <row r="72" spans="1:9" x14ac:dyDescent="0.3">
      <c r="A72" s="5"/>
      <c r="I72" s="7"/>
    </row>
    <row r="73" spans="1:9" x14ac:dyDescent="0.3">
      <c r="A73" s="5"/>
      <c r="I73" s="7"/>
    </row>
    <row r="74" spans="1:9" x14ac:dyDescent="0.3">
      <c r="A74" s="5"/>
      <c r="I74" s="7"/>
    </row>
    <row r="75" spans="1:9" x14ac:dyDescent="0.3">
      <c r="A75" s="5"/>
      <c r="I75" s="7"/>
    </row>
    <row r="76" spans="1:9" x14ac:dyDescent="0.3">
      <c r="A76" s="5"/>
      <c r="I76" s="7"/>
    </row>
    <row r="77" spans="1:9" x14ac:dyDescent="0.3">
      <c r="A77" s="5"/>
      <c r="I77" s="7"/>
    </row>
    <row r="78" spans="1:9" ht="15" thickBot="1" x14ac:dyDescent="0.35">
      <c r="A78" s="12"/>
      <c r="B78" s="13"/>
      <c r="C78" s="13"/>
      <c r="D78" s="13"/>
      <c r="E78" s="13"/>
      <c r="F78" s="13"/>
      <c r="G78" s="13"/>
      <c r="H78" s="13"/>
      <c r="I78" s="20"/>
    </row>
  </sheetData>
  <sheetProtection algorithmName="SHA-512" hashValue="kzVX/1zvIrxYdLYu/uwqLfoFnyLBgc8gKxCzqPA8+QX7sM4E+T1ot7hNHUtHEUO2v2Vz3R7hZxSSym+ozc4Kog==" saltValue="pemejCEhtGswQQPpaJBJ8A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E30:H30 C17:H20 E34:I34 C24:I24" name="Range1"/>
  </protectedRanges>
  <mergeCells count="7">
    <mergeCell ref="H45:H47"/>
    <mergeCell ref="I45:I47"/>
    <mergeCell ref="B41:C41"/>
    <mergeCell ref="C15:H15"/>
    <mergeCell ref="C22:H22"/>
    <mergeCell ref="C43:D43"/>
    <mergeCell ref="E43:F4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3" ma:contentTypeDescription="Create a new document." ma:contentTypeScope="" ma:versionID="50d1b8b4826952d070acffc344f334ef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2418fcbafaf14bf1d722a435da9c284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224C6-335E-428B-8B6B-48D076848425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customXml/itemProps2.xml><?xml version="1.0" encoding="utf-8"?>
<ds:datastoreItem xmlns:ds="http://schemas.openxmlformats.org/officeDocument/2006/customXml" ds:itemID="{1763A4F5-0C35-4B52-A896-812C5229E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EF969A-5409-4B88-B53F-99C04685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Yeroslavsky</dc:creator>
  <cp:keywords/>
  <dc:description/>
  <cp:lastModifiedBy>Daniel Steitz</cp:lastModifiedBy>
  <cp:revision/>
  <dcterms:created xsi:type="dcterms:W3CDTF">2023-07-30T13:14:54Z</dcterms:created>
  <dcterms:modified xsi:type="dcterms:W3CDTF">2024-04-08T17:11:15Z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