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digital-my.sharepoint.com/personal/m252393_one_merckgroup_com/Documents/Desktop/Innovation/2024 Israel Kits/MAK569 Hydroxyproline/"/>
    </mc:Choice>
  </mc:AlternateContent>
  <xr:revisionPtr revIDLastSave="0" documentId="8_{ABCFB531-2EA8-4603-B4EF-F49CF35F93E4}" xr6:coauthVersionLast="47" xr6:coauthVersionMax="47" xr10:uidLastSave="{00000000-0000-0000-0000-000000000000}"/>
  <bookViews>
    <workbookView xWindow="28680" yWindow="-120" windowWidth="29040" windowHeight="15840" activeTab="1" xr2:uid="{E3346983-3366-4501-B206-D1E7EE181D8D}"/>
  </bookViews>
  <sheets>
    <sheet name="procedure" sheetId="1" r:id="rId1"/>
    <sheet name="calculato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2" l="1"/>
  <c r="M57" i="2"/>
  <c r="M35" i="2"/>
  <c r="M36" i="2" s="1"/>
  <c r="M34" i="2"/>
  <c r="M31" i="2"/>
  <c r="M30" i="2"/>
  <c r="M24" i="2"/>
  <c r="M22" i="2"/>
  <c r="M23" i="2" s="1"/>
  <c r="M21" i="2" l="1"/>
  <c r="N39" i="2"/>
  <c r="N42" i="2" s="1"/>
  <c r="M39" i="2"/>
  <c r="M42" i="2" s="1"/>
  <c r="M41" i="2" l="1"/>
  <c r="N41" i="2"/>
  <c r="F44" i="2"/>
  <c r="F43" i="2"/>
  <c r="F42" i="2"/>
  <c r="F41" i="2"/>
  <c r="F40" i="2"/>
  <c r="F39" i="2"/>
  <c r="D29" i="2" l="1"/>
  <c r="E29" i="2"/>
  <c r="F29" i="2"/>
  <c r="G29" i="2"/>
  <c r="H29" i="2"/>
  <c r="C29" i="2"/>
  <c r="H34" i="2" l="1"/>
  <c r="E44" i="2" s="1"/>
  <c r="F34" i="2"/>
  <c r="E42" i="2" s="1"/>
  <c r="G34" i="2"/>
  <c r="E43" i="2" s="1"/>
  <c r="C34" i="2"/>
  <c r="E39" i="2" s="1"/>
  <c r="E34" i="2"/>
  <c r="E41" i="2" s="1"/>
  <c r="D34" i="2"/>
  <c r="E40" i="2" s="1"/>
  <c r="M40" i="2" l="1"/>
  <c r="N40" i="2"/>
</calcChain>
</file>

<file path=xl/sharedStrings.xml><?xml version="1.0" encoding="utf-8"?>
<sst xmlns="http://schemas.openxmlformats.org/spreadsheetml/2006/main" count="72" uniqueCount="66">
  <si>
    <t>Procedure for calculations of the Standard Curve and Samples:</t>
  </si>
  <si>
    <t>Sample</t>
  </si>
  <si>
    <t>The Calculator is designed for an assay in which the standard curve and the samples are loaded in technical triplicates.</t>
  </si>
  <si>
    <r>
      <t xml:space="preserve">The values in </t>
    </r>
    <r>
      <rPr>
        <b/>
        <sz val="11"/>
        <color rgb="FF000000"/>
        <rFont val="Calibri"/>
        <family val="2"/>
      </rPr>
      <t xml:space="preserve">Tables 2-4 </t>
    </r>
    <r>
      <rPr>
        <sz val="11"/>
        <color rgb="FF000000"/>
        <rFont val="Calibri"/>
        <family val="2"/>
      </rPr>
      <t>will be calculated automatically and a calibration curve will be charted</t>
    </r>
    <r>
      <rPr>
        <sz val="11"/>
        <color rgb="FF000000"/>
        <rFont val="Calibri"/>
        <family val="2"/>
      </rPr>
      <t xml:space="preserve"> below</t>
    </r>
  </si>
  <si>
    <r>
      <t xml:space="preserve">The S.D values will be reported in </t>
    </r>
    <r>
      <rPr>
        <b/>
        <sz val="11"/>
        <color theme="1"/>
        <rFont val="Calibri"/>
        <family val="2"/>
        <scheme val="minor"/>
      </rPr>
      <t>Table 8</t>
    </r>
  </si>
  <si>
    <t>Select Orientation-&gt; Landscape and Scaling -&gt; Fit All Columns on One Page for a printer friendly document.</t>
  </si>
  <si>
    <t>For your convenience, a calculation sheet is available below. Only the yellow cells need to be filled by you. Green cells indicate the calculated concentration and S.D.</t>
  </si>
  <si>
    <t>Copy the raw data obtained from the plate reader to the tables below :</t>
  </si>
  <si>
    <t>Select Orientation-&gt; Portrait and Scaling -&gt; Fit All Columnson One Page for a printer friendly document.</t>
  </si>
  <si>
    <t>Sample Calculator:</t>
  </si>
  <si>
    <t>Standard Curve Calculator:</t>
  </si>
  <si>
    <t>Table 5:</t>
  </si>
  <si>
    <t>Table 1:</t>
  </si>
  <si>
    <t>Replicate 1</t>
  </si>
  <si>
    <t>Replicate 2</t>
  </si>
  <si>
    <t>Replicate 3</t>
  </si>
  <si>
    <t>Table 6:</t>
  </si>
  <si>
    <t>.</t>
  </si>
  <si>
    <t>Table 2:</t>
  </si>
  <si>
    <t>Table 7:</t>
  </si>
  <si>
    <t xml:space="preserve">calibration curve slope </t>
  </si>
  <si>
    <t>Table 3:</t>
  </si>
  <si>
    <t>calibration curve intercept</t>
  </si>
  <si>
    <t>sample volume in well</t>
  </si>
  <si>
    <t xml:space="preserve"> (µL)</t>
  </si>
  <si>
    <t>Other dilution factors (leave as "1" if not necessary)</t>
  </si>
  <si>
    <t>Table 4:</t>
  </si>
  <si>
    <t>Table 8:</t>
  </si>
  <si>
    <t>Amount</t>
  </si>
  <si>
    <t>Average</t>
  </si>
  <si>
    <t>S.D.</t>
  </si>
  <si>
    <t>Sample  S.D. calculation:</t>
  </si>
  <si>
    <t>S.D. of absorbance</t>
  </si>
  <si>
    <t>% S.D</t>
  </si>
  <si>
    <t xml:space="preserve">Calibration Curve: </t>
  </si>
  <si>
    <t>MAK569</t>
  </si>
  <si>
    <t>Hydroxyproline Assay Kit</t>
  </si>
  <si>
    <r>
      <t xml:space="preserve">Insert in </t>
    </r>
    <r>
      <rPr>
        <b/>
        <sz val="11"/>
        <color rgb="FF000000"/>
        <rFont val="Calibri"/>
        <family val="2"/>
      </rPr>
      <t>"Table 1"</t>
    </r>
    <r>
      <rPr>
        <sz val="11"/>
        <color rgb="FF000000"/>
        <rFont val="Calibri"/>
        <family val="2"/>
      </rPr>
      <t xml:space="preserve"> in the "</t>
    </r>
    <r>
      <rPr>
        <b/>
        <sz val="11"/>
        <color rgb="FF000000"/>
        <rFont val="Calibri"/>
        <family val="2"/>
      </rPr>
      <t>Calculator</t>
    </r>
    <r>
      <rPr>
        <sz val="11"/>
        <color rgb="FF000000"/>
        <rFont val="Calibri"/>
        <family val="2"/>
      </rPr>
      <t xml:space="preserve">" tab  the absorbance at 560 nm (A560) of the </t>
    </r>
    <r>
      <rPr>
        <b/>
        <sz val="11"/>
        <color rgb="FF000000"/>
        <rFont val="Calibri"/>
        <family val="2"/>
      </rPr>
      <t>calibration curve</t>
    </r>
    <r>
      <rPr>
        <sz val="11"/>
        <color rgb="FF000000"/>
        <rFont val="Calibri"/>
        <family val="2"/>
      </rPr>
      <t xml:space="preserve"> that was prepared as stated in the protocol.</t>
    </r>
  </si>
  <si>
    <t xml:space="preserve">A560 initial </t>
  </si>
  <si>
    <t>A560 average before background substraction</t>
  </si>
  <si>
    <t>A560 average after background substraction</t>
  </si>
  <si>
    <t>Sample hydroxyproline concentration calculation:</t>
  </si>
  <si>
    <t>S.D of Hydroxyproline in sample</t>
  </si>
  <si>
    <t>S.D. of Hydroxyproline concentration of sample</t>
  </si>
  <si>
    <t>Chloramine T/Oxidation Buffer Mixture (µL)</t>
  </si>
  <si>
    <t>Diluted DMAB Reagent (µL)</t>
  </si>
  <si>
    <t>Hydroxyproline (µg/well)</t>
  </si>
  <si>
    <t>µg Hydroxyproline per well</t>
  </si>
  <si>
    <r>
      <t xml:space="preserve">Insert the readings for the triplicates of the sample to </t>
    </r>
    <r>
      <rPr>
        <b/>
        <sz val="11"/>
        <color theme="1"/>
        <rFont val="Calibri"/>
        <family val="2"/>
        <scheme val="minor"/>
      </rPr>
      <t xml:space="preserve">Table 5. </t>
    </r>
    <r>
      <rPr>
        <sz val="11"/>
        <color theme="1"/>
        <rFont val="Calibri"/>
        <family val="2"/>
        <scheme val="minor"/>
      </rPr>
      <t>Insert values of spiked sample if prepared.</t>
    </r>
  </si>
  <si>
    <t>Spiked sample</t>
  </si>
  <si>
    <t>Sample after 0 substraction</t>
  </si>
  <si>
    <t>Average reading of sample</t>
  </si>
  <si>
    <r>
      <t xml:space="preserve">Average reading of </t>
    </r>
    <r>
      <rPr>
        <b/>
        <sz val="11"/>
        <color theme="1"/>
        <rFont val="Calibri"/>
        <family val="2"/>
        <scheme val="minor"/>
      </rPr>
      <t>spiked</t>
    </r>
    <r>
      <rPr>
        <sz val="11"/>
        <color theme="1"/>
        <rFont val="Calibri"/>
        <family val="2"/>
        <scheme val="minor"/>
      </rPr>
      <t xml:space="preserve"> sample</t>
    </r>
  </si>
  <si>
    <t>Hydroxyproline concentration of sample (µg/µL)</t>
  </si>
  <si>
    <t>Spiked</t>
  </si>
  <si>
    <t>Unspiked</t>
  </si>
  <si>
    <t>A670 final (after substraction)</t>
  </si>
  <si>
    <t>spiked Sample after 0 substraction (if applicapble)</t>
  </si>
  <si>
    <t>Spiked sample detrmination</t>
  </si>
  <si>
    <t>Hydroxyproline content (µg)</t>
  </si>
  <si>
    <t>conc spike</t>
  </si>
  <si>
    <t>conc unsp</t>
  </si>
  <si>
    <r>
      <t xml:space="preserve">The final concentration of the sample will appear in </t>
    </r>
    <r>
      <rPr>
        <b/>
        <sz val="11"/>
        <color rgb="FF000000"/>
        <rFont val="Calibri"/>
        <family val="2"/>
      </rPr>
      <t>Table 7</t>
    </r>
    <r>
      <rPr>
        <sz val="11"/>
        <color rgb="FF000000"/>
        <rFont val="Calibri"/>
        <family val="2"/>
      </rPr>
      <t xml:space="preserve">. </t>
    </r>
    <r>
      <rPr>
        <b/>
        <sz val="11"/>
        <color rgb="FF000000"/>
        <rFont val="Calibri"/>
        <family val="2"/>
      </rPr>
      <t>It is necessary to input the volume of the sample</t>
    </r>
    <r>
      <rPr>
        <sz val="11"/>
        <color rgb="FF000000"/>
        <rFont val="Calibri"/>
        <family val="2"/>
      </rPr>
      <t xml:space="preserve"> (µL) placed in the wells. Additionally, if further dilution to the sample has been made, please replace the number "1" with the appropriate value. Otherwise leave it as 1. If the blank value (sample without enzymes) is high, it wil be subtracted from the sample.</t>
    </r>
  </si>
  <si>
    <t>Calibration Curve</t>
  </si>
  <si>
    <t>Standard Curve Volumes</t>
  </si>
  <si>
    <t>Hydroxyproline Standard (0.1 mg/mL) per well (µl)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</si>
</sst>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sz val="11"/>
      <color rgb="FF000000"/>
      <name val="Calibri"/>
      <family val="2"/>
    </font>
    <font>
      <b/>
      <sz val="11"/>
      <color rgb="FF000000"/>
      <name val="Calibri"/>
      <family val="2"/>
    </font>
    <font>
      <u/>
      <sz val="11"/>
      <color theme="1"/>
      <name val="Calibri"/>
      <family val="2"/>
      <scheme val="minor"/>
    </font>
    <font>
      <b/>
      <sz val="11"/>
      <color rgb="FF7030A0"/>
      <name val="Calibri"/>
      <family val="2"/>
      <scheme val="minor"/>
    </font>
    <font>
      <b/>
      <sz val="16"/>
      <color rgb="FF7030A0"/>
      <name val="Calibri"/>
      <family val="2"/>
      <scheme val="minor"/>
    </font>
    <font>
      <b/>
      <u/>
      <sz val="12"/>
      <color theme="1"/>
      <name val="Calibri"/>
      <family val="2"/>
      <scheme val="minor"/>
    </font>
    <font>
      <sz val="10"/>
      <color rgb="FF000000"/>
      <name val="Calibri"/>
      <family val="2"/>
      <scheme val="minor"/>
    </font>
    <font>
      <b/>
      <sz val="14"/>
      <color theme="1"/>
      <name val="Calibri"/>
      <family val="2"/>
      <scheme val="minor"/>
    </font>
    <font>
      <b/>
      <sz val="12"/>
      <color rgb="FF00B0F0"/>
      <name val="Calibri"/>
      <family val="2"/>
      <scheme val="minor"/>
    </font>
    <font>
      <sz val="12"/>
      <color rgb="FF00B0F0"/>
      <name val="Calibri"/>
      <family val="2"/>
      <scheme val="minor"/>
    </font>
    <font>
      <sz val="10"/>
      <name val="Arial"/>
    </font>
  </fonts>
  <fills count="7">
    <fill>
      <patternFill patternType="none"/>
    </fill>
    <fill>
      <patternFill patternType="gray125"/>
    </fill>
    <fill>
      <patternFill patternType="solid">
        <fgColor rgb="FFFF99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s>
  <borders count="4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top/>
      <bottom style="thin">
        <color theme="2"/>
      </bottom>
      <diagonal/>
    </border>
    <border>
      <left/>
      <right style="medium">
        <color indexed="64"/>
      </right>
      <top/>
      <bottom style="thin">
        <color theme="2"/>
      </bottom>
      <diagonal/>
    </border>
    <border>
      <left style="thin">
        <color theme="2"/>
      </left>
      <right style="thin">
        <color theme="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theme="2"/>
      </left>
      <right style="thin">
        <color theme="2"/>
      </right>
      <top/>
      <bottom style="thin">
        <color theme="2"/>
      </bottom>
      <diagonal/>
    </border>
    <border>
      <left style="thin">
        <color indexed="64"/>
      </left>
      <right style="medium">
        <color indexed="64"/>
      </right>
      <top/>
      <bottom style="thin">
        <color indexed="64"/>
      </bottom>
      <diagonal/>
    </border>
  </borders>
  <cellStyleXfs count="2">
    <xf numFmtId="0" fontId="0" fillId="0" borderId="0"/>
    <xf numFmtId="0" fontId="16" fillId="0" borderId="0"/>
  </cellStyleXfs>
  <cellXfs count="118">
    <xf numFmtId="0" fontId="0" fillId="0" borderId="0" xfId="0"/>
    <xf numFmtId="0" fontId="0" fillId="2" borderId="0" xfId="0" applyFill="1" applyProtection="1">
      <protection hidden="1"/>
    </xf>
    <xf numFmtId="0" fontId="0" fillId="0" borderId="0" xfId="0" applyProtection="1">
      <protection hidden="1"/>
    </xf>
    <xf numFmtId="0" fontId="2" fillId="2" borderId="0" xfId="0" applyFont="1" applyFill="1" applyProtection="1">
      <protection hidden="1"/>
    </xf>
    <xf numFmtId="0" fontId="0" fillId="0" borderId="1" xfId="0" applyBorder="1" applyProtection="1">
      <protection hidden="1"/>
    </xf>
    <xf numFmtId="0" fontId="0" fillId="0" borderId="2" xfId="0" applyBorder="1" applyProtection="1">
      <protection hidden="1"/>
    </xf>
    <xf numFmtId="0" fontId="0" fillId="0" borderId="3" xfId="0" applyBorder="1" applyProtection="1">
      <protection hidden="1"/>
    </xf>
    <xf numFmtId="0" fontId="0" fillId="0" borderId="4" xfId="0" applyBorder="1" applyProtection="1">
      <protection hidden="1"/>
    </xf>
    <xf numFmtId="0" fontId="4" fillId="0" borderId="0" xfId="0" applyFont="1" applyProtection="1">
      <protection hidden="1"/>
    </xf>
    <xf numFmtId="0" fontId="0" fillId="0" borderId="5" xfId="0" applyBorder="1" applyProtection="1">
      <protection hidden="1"/>
    </xf>
    <xf numFmtId="0" fontId="0" fillId="0" borderId="0" xfId="0" applyAlignment="1" applyProtection="1">
      <alignment horizontal="center"/>
      <protection hidden="1"/>
    </xf>
    <xf numFmtId="0" fontId="5" fillId="0" borderId="6" xfId="0" applyFont="1" applyBorder="1" applyAlignment="1" applyProtection="1">
      <alignment horizontal="center"/>
      <protection hidden="1"/>
    </xf>
    <xf numFmtId="0" fontId="3" fillId="0" borderId="6" xfId="0" applyFont="1" applyBorder="1" applyAlignment="1" applyProtection="1">
      <alignment horizontal="center"/>
      <protection hidden="1"/>
    </xf>
    <xf numFmtId="0" fontId="3" fillId="0" borderId="0" xfId="0" applyFont="1" applyAlignment="1" applyProtection="1">
      <alignment horizontal="center"/>
      <protection hidden="1"/>
    </xf>
    <xf numFmtId="0" fontId="0" fillId="0" borderId="9" xfId="0" applyBorder="1" applyProtection="1">
      <protection hidden="1"/>
    </xf>
    <xf numFmtId="0" fontId="0" fillId="0" borderId="10" xfId="0" applyBorder="1" applyProtection="1">
      <protection hidden="1"/>
    </xf>
    <xf numFmtId="0" fontId="3" fillId="0" borderId="0" xfId="0" applyFont="1" applyProtection="1">
      <protection hidden="1"/>
    </xf>
    <xf numFmtId="0" fontId="0" fillId="0" borderId="12" xfId="0" applyBorder="1" applyProtection="1">
      <protection hidden="1"/>
    </xf>
    <xf numFmtId="0" fontId="5" fillId="0" borderId="13" xfId="0" applyFont="1"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4" fillId="0" borderId="0" xfId="0" applyFont="1" applyAlignment="1" applyProtection="1">
      <alignment horizontal="center"/>
      <protection hidden="1"/>
    </xf>
    <xf numFmtId="0" fontId="0" fillId="0" borderId="4" xfId="0" applyBorder="1" applyAlignment="1" applyProtection="1">
      <alignment horizontal="center"/>
      <protection hidden="1"/>
    </xf>
    <xf numFmtId="0" fontId="3" fillId="0" borderId="4" xfId="0" applyFont="1" applyBorder="1" applyAlignment="1" applyProtection="1">
      <alignment horizontal="center"/>
      <protection hidden="1"/>
    </xf>
    <xf numFmtId="0" fontId="12" fillId="3" borderId="6" xfId="0" applyFont="1" applyFill="1" applyBorder="1" applyAlignment="1" applyProtection="1">
      <alignment horizontal="center" vertical="center" wrapText="1"/>
      <protection locked="0"/>
    </xf>
    <xf numFmtId="0" fontId="8" fillId="0" borderId="0" xfId="0" applyFont="1" applyAlignment="1" applyProtection="1">
      <alignment horizontal="center"/>
      <protection hidden="1"/>
    </xf>
    <xf numFmtId="0" fontId="3" fillId="0" borderId="6" xfId="0" applyFont="1" applyBorder="1" applyProtection="1">
      <protection hidden="1"/>
    </xf>
    <xf numFmtId="0" fontId="0" fillId="0" borderId="6" xfId="0" applyBorder="1" applyProtection="1">
      <protection hidden="1"/>
    </xf>
    <xf numFmtId="0" fontId="5" fillId="0" borderId="6" xfId="0" applyFont="1" applyBorder="1" applyProtection="1">
      <protection hidden="1"/>
    </xf>
    <xf numFmtId="0" fontId="0" fillId="3" borderId="6" xfId="0" applyFill="1" applyBorder="1" applyProtection="1">
      <protection locked="0"/>
    </xf>
    <xf numFmtId="0" fontId="3" fillId="4" borderId="6" xfId="0" applyFont="1" applyFill="1" applyBorder="1" applyProtection="1">
      <protection hidden="1"/>
    </xf>
    <xf numFmtId="0" fontId="13" fillId="0" borderId="6" xfId="0" applyFont="1" applyBorder="1" applyProtection="1">
      <protection hidden="1"/>
    </xf>
    <xf numFmtId="0" fontId="3" fillId="0" borderId="16" xfId="0" applyFont="1" applyBorder="1" applyProtection="1">
      <protection hidden="1"/>
    </xf>
    <xf numFmtId="0" fontId="0" fillId="0" borderId="19" xfId="0" applyBorder="1" applyProtection="1">
      <protection hidden="1"/>
    </xf>
    <xf numFmtId="0" fontId="0" fillId="0" borderId="20" xfId="0" applyBorder="1" applyProtection="1">
      <protection hidden="1"/>
    </xf>
    <xf numFmtId="0" fontId="0" fillId="0" borderId="21" xfId="0" applyBorder="1" applyProtection="1">
      <protection hidden="1"/>
    </xf>
    <xf numFmtId="0" fontId="0" fillId="0" borderId="11" xfId="0" applyBorder="1" applyProtection="1">
      <protection hidden="1"/>
    </xf>
    <xf numFmtId="0" fontId="5" fillId="0" borderId="24" xfId="0" applyFont="1" applyBorder="1" applyAlignment="1" applyProtection="1">
      <alignment horizontal="center"/>
      <protection hidden="1"/>
    </xf>
    <xf numFmtId="0" fontId="3" fillId="0" borderId="24" xfId="0" applyFont="1" applyBorder="1" applyAlignment="1" applyProtection="1">
      <alignment horizontal="center"/>
      <protection hidden="1"/>
    </xf>
    <xf numFmtId="0" fontId="0" fillId="0" borderId="26" xfId="0" applyBorder="1" applyProtection="1">
      <protection hidden="1"/>
    </xf>
    <xf numFmtId="0" fontId="5" fillId="0" borderId="28" xfId="0" applyFont="1" applyBorder="1" applyAlignment="1" applyProtection="1">
      <alignment horizontal="center"/>
      <protection hidden="1"/>
    </xf>
    <xf numFmtId="0" fontId="0" fillId="0" borderId="27" xfId="0" applyBorder="1" applyProtection="1">
      <protection hidden="1"/>
    </xf>
    <xf numFmtId="164" fontId="3" fillId="0" borderId="6" xfId="0" applyNumberFormat="1" applyFont="1" applyBorder="1" applyAlignment="1" applyProtection="1">
      <alignment horizontal="center"/>
      <protection hidden="1"/>
    </xf>
    <xf numFmtId="0" fontId="0" fillId="0" borderId="25" xfId="0" applyBorder="1" applyProtection="1">
      <protection hidden="1"/>
    </xf>
    <xf numFmtId="0" fontId="3" fillId="0" borderId="23" xfId="0" applyFont="1" applyBorder="1" applyAlignment="1" applyProtection="1">
      <alignment horizontal="center"/>
      <protection hidden="1"/>
    </xf>
    <xf numFmtId="0" fontId="0" fillId="5" borderId="31" xfId="0" applyFill="1" applyBorder="1" applyProtection="1">
      <protection hidden="1"/>
    </xf>
    <xf numFmtId="0" fontId="0" fillId="0" borderId="31" xfId="0" applyBorder="1" applyProtection="1">
      <protection hidden="1"/>
    </xf>
    <xf numFmtId="0" fontId="0" fillId="0" borderId="31" xfId="0" applyBorder="1" applyAlignment="1" applyProtection="1">
      <alignment horizontal="center"/>
      <protection hidden="1"/>
    </xf>
    <xf numFmtId="0" fontId="0" fillId="0" borderId="32" xfId="0" applyBorder="1" applyProtection="1">
      <protection hidden="1"/>
    </xf>
    <xf numFmtId="0" fontId="0" fillId="0" borderId="33" xfId="0" applyBorder="1" applyAlignment="1" applyProtection="1">
      <alignment horizontal="center"/>
      <protection hidden="1"/>
    </xf>
    <xf numFmtId="0" fontId="0" fillId="0" borderId="34" xfId="0" applyBorder="1" applyProtection="1">
      <protection hidden="1"/>
    </xf>
    <xf numFmtId="0" fontId="3" fillId="3" borderId="35" xfId="0" applyFont="1" applyFill="1" applyBorder="1" applyAlignment="1" applyProtection="1">
      <alignment horizontal="center"/>
      <protection locked="0"/>
    </xf>
    <xf numFmtId="164" fontId="0" fillId="0" borderId="6" xfId="0" applyNumberFormat="1" applyBorder="1" applyProtection="1">
      <protection hidden="1"/>
    </xf>
    <xf numFmtId="164" fontId="0" fillId="4" borderId="6" xfId="0" applyNumberFormat="1" applyFill="1" applyBorder="1" applyProtection="1">
      <protection hidden="1"/>
    </xf>
    <xf numFmtId="2" fontId="0" fillId="4" borderId="6" xfId="0" applyNumberFormat="1" applyFill="1" applyBorder="1" applyProtection="1">
      <protection hidden="1"/>
    </xf>
    <xf numFmtId="0" fontId="0" fillId="0" borderId="30" xfId="0" applyBorder="1" applyProtection="1">
      <protection hidden="1"/>
    </xf>
    <xf numFmtId="0" fontId="1" fillId="0" borderId="29" xfId="0" applyFont="1" applyBorder="1" applyAlignment="1" applyProtection="1">
      <alignment horizontal="center"/>
      <protection hidden="1"/>
    </xf>
    <xf numFmtId="0" fontId="15" fillId="0" borderId="6" xfId="0" applyFont="1" applyBorder="1" applyAlignment="1" applyProtection="1">
      <alignment horizontal="center"/>
      <protection hidden="1"/>
    </xf>
    <xf numFmtId="0" fontId="4" fillId="0" borderId="26" xfId="0" applyFont="1" applyBorder="1" applyProtection="1">
      <protection hidden="1"/>
    </xf>
    <xf numFmtId="0" fontId="0" fillId="0" borderId="6" xfId="0" applyBorder="1" applyAlignment="1" applyProtection="1">
      <alignment horizontal="center"/>
      <protection hidden="1"/>
    </xf>
    <xf numFmtId="0" fontId="0" fillId="5" borderId="25" xfId="0" applyFill="1" applyBorder="1" applyAlignment="1" applyProtection="1">
      <alignment horizontal="center"/>
      <protection hidden="1"/>
    </xf>
    <xf numFmtId="0" fontId="0" fillId="6" borderId="0" xfId="0" applyFill="1" applyProtection="1">
      <protection hidden="1"/>
    </xf>
    <xf numFmtId="0" fontId="9" fillId="6" borderId="0" xfId="0" applyFont="1" applyFill="1" applyProtection="1">
      <protection hidden="1"/>
    </xf>
    <xf numFmtId="0" fontId="10" fillId="6" borderId="0" xfId="0" applyFont="1" applyFill="1" applyProtection="1">
      <protection hidden="1"/>
    </xf>
    <xf numFmtId="0" fontId="12" fillId="0" borderId="16"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164" fontId="12" fillId="0" borderId="24" xfId="0" applyNumberFormat="1" applyFont="1" applyBorder="1" applyAlignment="1" applyProtection="1">
      <alignment horizontal="center" vertical="center" wrapText="1"/>
      <protection hidden="1"/>
    </xf>
    <xf numFmtId="164" fontId="12" fillId="0" borderId="28" xfId="0" applyNumberFormat="1" applyFont="1" applyBorder="1" applyAlignment="1" applyProtection="1">
      <alignment horizontal="center" vertical="center" wrapText="1"/>
      <protection hidden="1"/>
    </xf>
    <xf numFmtId="0" fontId="12" fillId="5" borderId="0" xfId="0" applyFont="1" applyFill="1" applyAlignment="1" applyProtection="1">
      <alignment horizontal="center" vertical="center" wrapText="1"/>
      <protection hidden="1"/>
    </xf>
    <xf numFmtId="0" fontId="12" fillId="5" borderId="27" xfId="0" applyFont="1" applyFill="1" applyBorder="1" applyAlignment="1" applyProtection="1">
      <alignment horizontal="center" vertical="center" wrapText="1"/>
      <protection hidden="1"/>
    </xf>
    <xf numFmtId="0" fontId="0" fillId="3" borderId="35" xfId="0" applyFill="1" applyBorder="1" applyAlignment="1" applyProtection="1">
      <alignment horizontal="center"/>
      <protection locked="0"/>
    </xf>
    <xf numFmtId="0" fontId="0" fillId="3" borderId="36" xfId="0" applyFill="1" applyBorder="1" applyAlignment="1" applyProtection="1">
      <alignment horizontal="center"/>
      <protection locked="0"/>
    </xf>
    <xf numFmtId="0" fontId="5" fillId="0" borderId="22" xfId="0" applyFont="1" applyBorder="1" applyAlignment="1" applyProtection="1">
      <alignment horizontal="center"/>
      <protection hidden="1"/>
    </xf>
    <xf numFmtId="0" fontId="1" fillId="0" borderId="0" xfId="0" applyFont="1" applyProtection="1">
      <protection hidden="1"/>
    </xf>
    <xf numFmtId="0" fontId="0" fillId="5" borderId="41" xfId="0" applyFill="1" applyBorder="1" applyAlignment="1" applyProtection="1">
      <alignment horizontal="center"/>
      <protection hidden="1"/>
    </xf>
    <xf numFmtId="0" fontId="0" fillId="0" borderId="42" xfId="0" applyBorder="1" applyProtection="1">
      <protection hidden="1"/>
    </xf>
    <xf numFmtId="0" fontId="0" fillId="0" borderId="23" xfId="0" applyBorder="1" applyProtection="1">
      <protection hidden="1"/>
    </xf>
    <xf numFmtId="0" fontId="5" fillId="0" borderId="0" xfId="0" applyFont="1" applyProtection="1">
      <protection hidden="1"/>
    </xf>
    <xf numFmtId="0" fontId="3" fillId="5" borderId="6" xfId="0" applyFont="1" applyFill="1" applyBorder="1" applyProtection="1">
      <protection hidden="1"/>
    </xf>
    <xf numFmtId="2" fontId="0" fillId="5" borderId="6" xfId="0" applyNumberFormat="1" applyFill="1" applyBorder="1" applyProtection="1">
      <protection hidden="1"/>
    </xf>
    <xf numFmtId="0" fontId="13" fillId="0" borderId="6" xfId="0" applyFont="1" applyBorder="1" applyAlignment="1" applyProtection="1">
      <alignment horizontal="left"/>
      <protection hidden="1"/>
    </xf>
    <xf numFmtId="0" fontId="11" fillId="0" borderId="0" xfId="0" applyFont="1" applyAlignment="1" applyProtection="1">
      <alignment horizontal="center"/>
      <protection hidden="1"/>
    </xf>
    <xf numFmtId="0" fontId="0" fillId="0" borderId="6"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22"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7" xfId="0" applyBorder="1" applyAlignment="1" applyProtection="1">
      <alignment horizontal="center"/>
      <protection hidden="1"/>
    </xf>
    <xf numFmtId="164" fontId="0" fillId="5" borderId="40" xfId="0" applyNumberFormat="1" applyFill="1" applyBorder="1" applyAlignment="1" applyProtection="1">
      <alignment horizontal="center"/>
      <protection hidden="1"/>
    </xf>
    <xf numFmtId="164" fontId="0" fillId="5" borderId="18" xfId="0" applyNumberFormat="1" applyFill="1" applyBorder="1" applyAlignment="1" applyProtection="1">
      <alignment horizontal="center"/>
      <protection hidden="1"/>
    </xf>
    <xf numFmtId="164" fontId="0" fillId="5" borderId="7" xfId="0" applyNumberFormat="1" applyFill="1" applyBorder="1" applyAlignment="1" applyProtection="1">
      <alignment horizontal="center"/>
      <protection hidden="1"/>
    </xf>
    <xf numFmtId="0" fontId="3" fillId="0" borderId="8" xfId="0" applyFont="1" applyBorder="1" applyProtection="1">
      <protection hidden="1"/>
    </xf>
    <xf numFmtId="0" fontId="3" fillId="0" borderId="6" xfId="0" applyFont="1" applyBorder="1" applyAlignment="1" applyProtection="1">
      <alignment horizontal="right"/>
      <protection hidden="1"/>
    </xf>
    <xf numFmtId="0" fontId="0" fillId="0" borderId="6" xfId="0" applyBorder="1" applyAlignment="1" applyProtection="1">
      <alignment horizontal="right"/>
      <protection hidden="1"/>
    </xf>
    <xf numFmtId="2" fontId="0" fillId="0" borderId="6" xfId="0" applyNumberFormat="1" applyBorder="1" applyProtection="1">
      <protection hidden="1"/>
    </xf>
    <xf numFmtId="0" fontId="3" fillId="5" borderId="6" xfId="0" applyFont="1" applyFill="1" applyBorder="1" applyAlignment="1" applyProtection="1">
      <alignment horizontal="right"/>
      <protection hidden="1"/>
    </xf>
    <xf numFmtId="0" fontId="0" fillId="5" borderId="6" xfId="0" applyFill="1" applyBorder="1" applyAlignment="1" applyProtection="1">
      <alignment horizontal="right"/>
      <protection hidden="1"/>
    </xf>
    <xf numFmtId="0" fontId="3" fillId="0" borderId="13" xfId="0" applyFont="1" applyBorder="1" applyProtection="1">
      <protection hidden="1"/>
    </xf>
    <xf numFmtId="0" fontId="4" fillId="0" borderId="0" xfId="0" applyFont="1" applyBorder="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14" fillId="0" borderId="15" xfId="0" applyFont="1" applyBorder="1" applyAlignment="1" applyProtection="1">
      <alignment horizontal="center" textRotation="90"/>
      <protection hidden="1"/>
    </xf>
    <xf numFmtId="0" fontId="0" fillId="0" borderId="15" xfId="0" applyBorder="1" applyAlignment="1" applyProtection="1">
      <alignment horizontal="left"/>
      <protection hidden="1"/>
    </xf>
    <xf numFmtId="0" fontId="3" fillId="0" borderId="0" xfId="0" applyFont="1" applyBorder="1" applyAlignment="1" applyProtection="1">
      <alignment horizontal="center"/>
      <protection hidden="1"/>
    </xf>
    <xf numFmtId="0" fontId="3" fillId="0" borderId="16" xfId="0" applyFont="1" applyBorder="1" applyAlignment="1" applyProtection="1">
      <alignment horizontal="center"/>
      <protection hidden="1"/>
    </xf>
    <xf numFmtId="0" fontId="6" fillId="0" borderId="0" xfId="0" applyFont="1" applyBorder="1" applyProtection="1">
      <protection hidden="1"/>
    </xf>
    <xf numFmtId="0" fontId="5" fillId="0" borderId="0" xfId="0" applyFont="1" applyBorder="1" applyAlignment="1" applyProtection="1">
      <alignment horizontal="center"/>
      <protection hidden="1"/>
    </xf>
    <xf numFmtId="0" fontId="8" fillId="0" borderId="16" xfId="0" applyFont="1" applyBorder="1" applyAlignment="1" applyProtection="1">
      <alignment horizontal="center"/>
      <protection hidden="1"/>
    </xf>
    <xf numFmtId="0" fontId="6" fillId="0" borderId="0" xfId="0" applyFont="1" applyBorder="1" applyAlignment="1" applyProtection="1">
      <alignment horizontal="left" vertical="top" wrapText="1"/>
      <protection hidden="1"/>
    </xf>
    <xf numFmtId="0" fontId="0" fillId="0" borderId="16" xfId="0" applyBorder="1" applyAlignment="1" applyProtection="1">
      <alignment horizontal="center"/>
      <protection hidden="1"/>
    </xf>
    <xf numFmtId="0" fontId="3" fillId="0" borderId="20" xfId="0" applyFont="1" applyBorder="1" applyAlignment="1" applyProtection="1">
      <alignment horizontal="center"/>
      <protection hidden="1"/>
    </xf>
    <xf numFmtId="0" fontId="3" fillId="0" borderId="21" xfId="0" applyFont="1" applyBorder="1" applyAlignment="1" applyProtection="1">
      <alignment horizontal="center"/>
      <protection hidden="1"/>
    </xf>
    <xf numFmtId="0" fontId="5" fillId="0" borderId="6" xfId="0" applyFont="1" applyBorder="1" applyAlignment="1" applyProtection="1">
      <alignment horizontal="center" wrapText="1"/>
      <protection hidden="1"/>
    </xf>
    <xf numFmtId="0" fontId="1" fillId="0" borderId="6" xfId="0" applyFont="1" applyBorder="1" applyAlignment="1" applyProtection="1">
      <alignment horizontal="center" wrapText="1"/>
      <protection hidden="1"/>
    </xf>
  </cellXfs>
  <cellStyles count="2">
    <cellStyle name="Normal" xfId="0" builtinId="0"/>
    <cellStyle name="Normal 2" xfId="1" xr:uid="{26CB6558-466E-40B4-8057-95AF2AF952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Hydroxyproline Calibration Curve:</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22023578302712155"/>
                  <c:y val="-3.18354476523767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y"/>
            <c:errBarType val="both"/>
            <c:errValType val="cust"/>
            <c:noEndCap val="0"/>
            <c:plus>
              <c:numRef>
                <c:f>calculator!$F$39:$F$44</c:f>
                <c:numCache>
                  <c:formatCode>General</c:formatCode>
                  <c:ptCount val="6"/>
                  <c:pt idx="0">
                    <c:v>0</c:v>
                  </c:pt>
                  <c:pt idx="1">
                    <c:v>0</c:v>
                  </c:pt>
                  <c:pt idx="2">
                    <c:v>0</c:v>
                  </c:pt>
                  <c:pt idx="3">
                    <c:v>0</c:v>
                  </c:pt>
                  <c:pt idx="4">
                    <c:v>0</c:v>
                  </c:pt>
                  <c:pt idx="5">
                    <c:v>0</c:v>
                  </c:pt>
                </c:numCache>
              </c:numRef>
            </c:plus>
            <c:minus>
              <c:numRef>
                <c:f>calculator!$F$39:$F$44</c:f>
                <c:numCache>
                  <c:formatCode>General</c:formatCode>
                  <c:ptCount val="6"/>
                  <c:pt idx="0">
                    <c:v>0</c:v>
                  </c:pt>
                  <c:pt idx="1">
                    <c:v>0</c:v>
                  </c:pt>
                  <c:pt idx="2">
                    <c:v>0</c:v>
                  </c:pt>
                  <c:pt idx="3">
                    <c:v>0</c:v>
                  </c:pt>
                  <c:pt idx="4">
                    <c:v>0</c:v>
                  </c:pt>
                  <c:pt idx="5">
                    <c:v>0</c:v>
                  </c:pt>
                </c:numCache>
              </c:numRef>
            </c:minus>
            <c:spPr>
              <a:noFill/>
              <a:ln w="9525" cap="flat" cmpd="sng" algn="ctr">
                <a:solidFill>
                  <a:schemeClr val="tx1">
                    <a:lumMod val="65000"/>
                    <a:lumOff val="35000"/>
                  </a:schemeClr>
                </a:solidFill>
                <a:round/>
              </a:ln>
              <a:effectLst/>
            </c:spPr>
          </c:errBars>
          <c:xVal>
            <c:numRef>
              <c:f>calculator!$D$33:$H$33</c:f>
              <c:numCache>
                <c:formatCode>General</c:formatCode>
                <c:ptCount val="5"/>
                <c:pt idx="0">
                  <c:v>0.2</c:v>
                </c:pt>
                <c:pt idx="1">
                  <c:v>0.4</c:v>
                </c:pt>
                <c:pt idx="2">
                  <c:v>0.6</c:v>
                </c:pt>
                <c:pt idx="3">
                  <c:v>0.8</c:v>
                </c:pt>
                <c:pt idx="4">
                  <c:v>1</c:v>
                </c:pt>
              </c:numCache>
            </c:numRef>
          </c:xVal>
          <c:yVal>
            <c:numRef>
              <c:f>calculator!$D$34:$H$34</c:f>
              <c:numCache>
                <c:formatCode>0.000</c:formatCode>
                <c:ptCount val="5"/>
                <c:pt idx="0">
                  <c:v>0.13</c:v>
                </c:pt>
                <c:pt idx="1">
                  <c:v>0.33</c:v>
                </c:pt>
                <c:pt idx="2">
                  <c:v>0.55499999999999994</c:v>
                </c:pt>
                <c:pt idx="3">
                  <c:v>0.73</c:v>
                </c:pt>
                <c:pt idx="4">
                  <c:v>0.95</c:v>
                </c:pt>
              </c:numCache>
            </c:numRef>
          </c:yVal>
          <c:smooth val="1"/>
          <c:extLst>
            <c:ext xmlns:c16="http://schemas.microsoft.com/office/drawing/2014/chart" uri="{C3380CC4-5D6E-409C-BE32-E72D297353CC}">
              <c16:uniqueId val="{00000002-3118-422E-98EC-63657B3BA84E}"/>
            </c:ext>
          </c:extLst>
        </c:ser>
        <c:dLbls>
          <c:showLegendKey val="0"/>
          <c:showVal val="0"/>
          <c:showCatName val="0"/>
          <c:showSerName val="0"/>
          <c:showPercent val="0"/>
          <c:showBubbleSize val="0"/>
        </c:dLbls>
        <c:axId val="884262648"/>
        <c:axId val="884264616"/>
      </c:scatterChart>
      <c:valAx>
        <c:axId val="884262648"/>
        <c:scaling>
          <c:orientation val="minMax"/>
          <c:min val="0"/>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u="none" strike="noStrike" baseline="0">
                    <a:effectLst/>
                  </a:rPr>
                  <a:t>Conc. (ug/mL)</a:t>
                </a:r>
                <a:r>
                  <a:rPr lang="en-US" sz="1100" b="0" i="0" u="none" strike="noStrike" baseline="0"/>
                  <a:t> </a:t>
                </a:r>
                <a:endParaRPr lang="en-US" sz="1100"/>
              </a:p>
            </c:rich>
          </c:tx>
          <c:layout>
            <c:manualLayout>
              <c:xMode val="edge"/>
              <c:yMode val="edge"/>
              <c:x val="0.28199190726159223"/>
              <c:y val="0.892569262175561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4264616"/>
        <c:crosses val="autoZero"/>
        <c:crossBetween val="midCat"/>
      </c:valAx>
      <c:valAx>
        <c:axId val="884264616"/>
        <c:scaling>
          <c:orientation val="minMax"/>
          <c:min val="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A560</a:t>
                </a:r>
                <a:endParaRPr lang="en-US" sz="1000"/>
              </a:p>
            </c:rich>
          </c:tx>
          <c:layout>
            <c:manualLayout>
              <c:xMode val="edge"/>
              <c:yMode val="edge"/>
              <c:x val="1.9444444444444445E-2"/>
              <c:y val="0.4191316710411198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42626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103910</xdr:colOff>
      <xdr:row>0</xdr:row>
      <xdr:rowOff>69273</xdr:rowOff>
    </xdr:from>
    <xdr:to>
      <xdr:col>2</xdr:col>
      <xdr:colOff>1526646</xdr:colOff>
      <xdr:row>7</xdr:row>
      <xdr:rowOff>16452</xdr:rowOff>
    </xdr:to>
    <xdr:pic>
      <xdr:nvPicPr>
        <xdr:cNvPr id="2" name="Picture 1">
          <a:extLst>
            <a:ext uri="{FF2B5EF4-FFF2-40B4-BE49-F238E27FC236}">
              <a16:creationId xmlns:a16="http://schemas.microsoft.com/office/drawing/2014/main" id="{10EF21CD-14F4-4047-81E9-548137EB6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135" y="69273"/>
          <a:ext cx="2051386" cy="1191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85724</xdr:colOff>
      <xdr:row>48</xdr:row>
      <xdr:rowOff>26987</xdr:rowOff>
    </xdr:from>
    <xdr:to>
      <xdr:col>7</xdr:col>
      <xdr:colOff>438149</xdr:colOff>
      <xdr:row>63</xdr:row>
      <xdr:rowOff>17462</xdr:rowOff>
    </xdr:to>
    <xdr:graphicFrame macro="">
      <xdr:nvGraphicFramePr>
        <xdr:cNvPr id="2" name="Chart 1">
          <a:extLst>
            <a:ext uri="{FF2B5EF4-FFF2-40B4-BE49-F238E27FC236}">
              <a16:creationId xmlns:a16="http://schemas.microsoft.com/office/drawing/2014/main" id="{B6EEB027-C5E5-454C-AEC5-018D841EB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65810</xdr:colOff>
      <xdr:row>0</xdr:row>
      <xdr:rowOff>2598</xdr:rowOff>
    </xdr:from>
    <xdr:to>
      <xdr:col>2</xdr:col>
      <xdr:colOff>145521</xdr:colOff>
      <xdr:row>6</xdr:row>
      <xdr:rowOff>51377</xdr:rowOff>
    </xdr:to>
    <xdr:pic>
      <xdr:nvPicPr>
        <xdr:cNvPr id="3" name="Picture 2">
          <a:extLst>
            <a:ext uri="{FF2B5EF4-FFF2-40B4-BE49-F238E27FC236}">
              <a16:creationId xmlns:a16="http://schemas.microsoft.com/office/drawing/2014/main" id="{04A5976E-89A9-44D4-BBC5-E4E196DFFB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760" y="2598"/>
          <a:ext cx="2013286" cy="1191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CA16-487D-4238-AC28-C87415BCA1AB}">
  <dimension ref="A1:G50"/>
  <sheetViews>
    <sheetView zoomScaleNormal="100" workbookViewId="0">
      <selection activeCell="I13" sqref="I13"/>
    </sheetView>
  </sheetViews>
  <sheetFormatPr defaultColWidth="9" defaultRowHeight="15" x14ac:dyDescent="0.25"/>
  <cols>
    <col min="1" max="1" width="4.140625" style="2" customWidth="1"/>
    <col min="2" max="2" width="9" style="2"/>
    <col min="3" max="3" width="46" style="2" customWidth="1"/>
    <col min="4" max="4" width="34.140625" style="2" customWidth="1"/>
    <col min="5" max="5" width="49" style="2" customWidth="1"/>
    <col min="6" max="6" width="20.85546875" style="2" customWidth="1"/>
    <col min="7" max="7" width="6.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1" x14ac:dyDescent="0.35">
      <c r="A3" s="1"/>
      <c r="B3" s="1"/>
      <c r="C3" s="1"/>
      <c r="D3" s="1"/>
      <c r="E3" s="1"/>
      <c r="F3" s="3"/>
      <c r="G3" s="3"/>
    </row>
    <row r="4" spans="1:7" x14ac:dyDescent="0.25">
      <c r="A4" s="1"/>
      <c r="B4" s="1"/>
      <c r="C4" s="1"/>
      <c r="D4" s="1"/>
      <c r="E4" s="1"/>
      <c r="F4" s="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9" spans="1:7" ht="15.75" x14ac:dyDescent="0.25">
      <c r="B9" s="17"/>
      <c r="C9" s="101"/>
      <c r="D9" s="101"/>
      <c r="E9" s="19"/>
      <c r="F9" s="19"/>
      <c r="G9" s="20"/>
    </row>
    <row r="10" spans="1:7" x14ac:dyDescent="0.25">
      <c r="B10" s="21"/>
      <c r="C10" s="102" t="s">
        <v>0</v>
      </c>
      <c r="D10" s="102"/>
      <c r="E10" s="103"/>
      <c r="F10" s="103"/>
      <c r="G10" s="22"/>
    </row>
    <row r="11" spans="1:7" x14ac:dyDescent="0.25">
      <c r="B11" s="21"/>
      <c r="C11" s="102"/>
      <c r="D11" s="102"/>
      <c r="E11" s="103"/>
      <c r="F11" s="103"/>
      <c r="G11" s="22"/>
    </row>
    <row r="12" spans="1:7" ht="15.75" x14ac:dyDescent="0.25">
      <c r="B12" s="21"/>
      <c r="C12" s="104"/>
      <c r="D12" s="104"/>
      <c r="E12" s="74" t="s">
        <v>64</v>
      </c>
      <c r="F12" s="103"/>
      <c r="G12" s="22"/>
    </row>
    <row r="13" spans="1:7" ht="36" customHeight="1" x14ac:dyDescent="0.25">
      <c r="B13" s="21"/>
      <c r="C13" s="116" t="s">
        <v>44</v>
      </c>
      <c r="D13" s="116" t="s">
        <v>45</v>
      </c>
      <c r="E13" s="116" t="s">
        <v>65</v>
      </c>
      <c r="F13" s="117" t="s">
        <v>46</v>
      </c>
      <c r="G13" s="22"/>
    </row>
    <row r="14" spans="1:7" ht="15.75" customHeight="1" x14ac:dyDescent="0.25">
      <c r="B14" s="105" t="s">
        <v>63</v>
      </c>
      <c r="C14" s="59">
        <v>100</v>
      </c>
      <c r="D14" s="59">
        <v>100</v>
      </c>
      <c r="E14" s="59">
        <v>0</v>
      </c>
      <c r="F14" s="59">
        <v>0</v>
      </c>
      <c r="G14" s="22"/>
    </row>
    <row r="15" spans="1:7" ht="15.75" x14ac:dyDescent="0.25">
      <c r="B15" s="105"/>
      <c r="C15" s="59">
        <v>100</v>
      </c>
      <c r="D15" s="59">
        <v>100</v>
      </c>
      <c r="E15" s="59">
        <v>2</v>
      </c>
      <c r="F15" s="59">
        <v>2</v>
      </c>
      <c r="G15" s="22"/>
    </row>
    <row r="16" spans="1:7" ht="15.75" x14ac:dyDescent="0.25">
      <c r="B16" s="105"/>
      <c r="C16" s="59">
        <v>100</v>
      </c>
      <c r="D16" s="59">
        <v>100</v>
      </c>
      <c r="E16" s="59">
        <v>4</v>
      </c>
      <c r="F16" s="59">
        <v>4</v>
      </c>
      <c r="G16" s="22"/>
    </row>
    <row r="17" spans="2:7" ht="15.75" x14ac:dyDescent="0.25">
      <c r="B17" s="105"/>
      <c r="C17" s="59">
        <v>100</v>
      </c>
      <c r="D17" s="59">
        <v>100</v>
      </c>
      <c r="E17" s="59">
        <v>6</v>
      </c>
      <c r="F17" s="59">
        <v>6</v>
      </c>
      <c r="G17" s="22"/>
    </row>
    <row r="18" spans="2:7" ht="15.75" x14ac:dyDescent="0.25">
      <c r="B18" s="105"/>
      <c r="C18" s="59">
        <v>100</v>
      </c>
      <c r="D18" s="59">
        <v>100</v>
      </c>
      <c r="E18" s="59">
        <v>8</v>
      </c>
      <c r="F18" s="59">
        <v>8</v>
      </c>
      <c r="G18" s="22"/>
    </row>
    <row r="19" spans="2:7" ht="15.75" x14ac:dyDescent="0.25">
      <c r="B19" s="105"/>
      <c r="C19" s="59">
        <v>100</v>
      </c>
      <c r="D19" s="59">
        <v>100</v>
      </c>
      <c r="E19" s="59">
        <v>10</v>
      </c>
      <c r="F19" s="59">
        <v>10</v>
      </c>
      <c r="G19" s="22"/>
    </row>
    <row r="20" spans="2:7" x14ac:dyDescent="0.25">
      <c r="B20" s="21"/>
      <c r="C20" s="103"/>
      <c r="D20" s="103"/>
      <c r="E20" s="103"/>
      <c r="F20" s="103"/>
      <c r="G20" s="22"/>
    </row>
    <row r="21" spans="2:7" x14ac:dyDescent="0.25">
      <c r="B21" s="106">
        <v>1</v>
      </c>
      <c r="C21" s="103" t="s">
        <v>2</v>
      </c>
      <c r="D21" s="103"/>
      <c r="E21" s="103"/>
      <c r="F21" s="103"/>
      <c r="G21" s="22"/>
    </row>
    <row r="22" spans="2:7" ht="15.75" x14ac:dyDescent="0.25">
      <c r="B22" s="106"/>
      <c r="C22" s="103"/>
      <c r="D22" s="103"/>
      <c r="E22" s="103"/>
      <c r="F22" s="107"/>
      <c r="G22" s="108"/>
    </row>
    <row r="23" spans="2:7" ht="15.75" x14ac:dyDescent="0.25">
      <c r="B23" s="106">
        <v>2</v>
      </c>
      <c r="C23" s="109" t="s">
        <v>37</v>
      </c>
      <c r="D23" s="109"/>
      <c r="E23" s="103"/>
      <c r="F23" s="107"/>
      <c r="G23" s="108"/>
    </row>
    <row r="24" spans="2:7" ht="15.75" x14ac:dyDescent="0.25">
      <c r="B24" s="106"/>
      <c r="C24" s="109"/>
      <c r="D24" s="109"/>
      <c r="E24" s="110"/>
      <c r="F24" s="107"/>
      <c r="G24" s="108"/>
    </row>
    <row r="25" spans="2:7" ht="15.75" x14ac:dyDescent="0.25">
      <c r="B25" s="106">
        <v>3</v>
      </c>
      <c r="C25" s="109" t="s">
        <v>3</v>
      </c>
      <c r="D25" s="109"/>
      <c r="E25" s="110"/>
      <c r="F25" s="110"/>
      <c r="G25" s="108"/>
    </row>
    <row r="26" spans="2:7" x14ac:dyDescent="0.25">
      <c r="B26" s="21"/>
      <c r="C26" s="103"/>
      <c r="D26" s="103"/>
      <c r="E26" s="103"/>
      <c r="F26" s="103"/>
      <c r="G26" s="22"/>
    </row>
    <row r="27" spans="2:7" x14ac:dyDescent="0.25">
      <c r="B27" s="106">
        <v>4</v>
      </c>
      <c r="C27" s="103" t="s">
        <v>48</v>
      </c>
      <c r="D27" s="103"/>
      <c r="E27" s="103"/>
      <c r="F27" s="103"/>
      <c r="G27" s="22"/>
    </row>
    <row r="28" spans="2:7" x14ac:dyDescent="0.25">
      <c r="B28" s="106"/>
      <c r="C28" s="103"/>
      <c r="D28" s="103"/>
      <c r="E28" s="103"/>
      <c r="F28" s="103"/>
      <c r="G28" s="111"/>
    </row>
    <row r="29" spans="2:7" x14ac:dyDescent="0.25">
      <c r="B29" s="106">
        <v>5</v>
      </c>
      <c r="C29" s="112" t="s">
        <v>62</v>
      </c>
      <c r="D29" s="112"/>
      <c r="E29" s="112"/>
      <c r="F29" s="112"/>
      <c r="G29" s="22"/>
    </row>
    <row r="30" spans="2:7" x14ac:dyDescent="0.25">
      <c r="B30" s="106"/>
      <c r="C30" s="112"/>
      <c r="D30" s="112"/>
      <c r="E30" s="112"/>
      <c r="F30" s="112"/>
      <c r="G30" s="22"/>
    </row>
    <row r="31" spans="2:7" x14ac:dyDescent="0.25">
      <c r="B31" s="106"/>
      <c r="C31" s="112"/>
      <c r="D31" s="112"/>
      <c r="E31" s="112"/>
      <c r="F31" s="112"/>
      <c r="G31" s="22"/>
    </row>
    <row r="32" spans="2:7" x14ac:dyDescent="0.25">
      <c r="B32" s="106"/>
      <c r="C32" s="112"/>
      <c r="D32" s="112"/>
      <c r="E32" s="112"/>
      <c r="F32" s="112"/>
      <c r="G32" s="113"/>
    </row>
    <row r="33" spans="2:7" x14ac:dyDescent="0.25">
      <c r="B33" s="106">
        <v>6</v>
      </c>
      <c r="C33" s="103" t="s">
        <v>4</v>
      </c>
      <c r="D33" s="103"/>
      <c r="E33" s="103"/>
      <c r="F33" s="104"/>
      <c r="G33" s="113"/>
    </row>
    <row r="34" spans="2:7" x14ac:dyDescent="0.25">
      <c r="B34" s="106"/>
      <c r="C34" s="103"/>
      <c r="D34" s="103"/>
      <c r="E34" s="103"/>
      <c r="F34" s="103"/>
      <c r="G34" s="22"/>
    </row>
    <row r="35" spans="2:7" x14ac:dyDescent="0.25">
      <c r="B35" s="106">
        <v>7</v>
      </c>
      <c r="C35" s="103" t="s">
        <v>5</v>
      </c>
      <c r="D35" s="103"/>
      <c r="E35" s="103"/>
      <c r="F35" s="103"/>
      <c r="G35" s="22"/>
    </row>
    <row r="36" spans="2:7" x14ac:dyDescent="0.25">
      <c r="B36" s="106"/>
      <c r="C36" s="103"/>
      <c r="D36" s="103"/>
      <c r="E36" s="103"/>
      <c r="F36" s="104"/>
      <c r="G36" s="113"/>
    </row>
    <row r="37" spans="2:7" x14ac:dyDescent="0.25">
      <c r="B37" s="21"/>
      <c r="C37" s="103"/>
      <c r="D37" s="103"/>
      <c r="E37" s="103"/>
      <c r="F37" s="104"/>
      <c r="G37" s="113"/>
    </row>
    <row r="38" spans="2:7" x14ac:dyDescent="0.25">
      <c r="B38" s="21"/>
      <c r="C38" s="103"/>
      <c r="D38" s="103"/>
      <c r="E38" s="103"/>
      <c r="F38" s="104"/>
      <c r="G38" s="113"/>
    </row>
    <row r="39" spans="2:7" x14ac:dyDescent="0.25">
      <c r="B39" s="106"/>
      <c r="C39" s="109"/>
      <c r="D39" s="109"/>
      <c r="E39" s="103"/>
      <c r="F39" s="104"/>
      <c r="G39" s="113"/>
    </row>
    <row r="40" spans="2:7" x14ac:dyDescent="0.25">
      <c r="B40" s="21"/>
      <c r="C40" s="103"/>
      <c r="D40" s="103"/>
      <c r="E40" s="103"/>
      <c r="F40" s="104"/>
      <c r="G40" s="113"/>
    </row>
    <row r="41" spans="2:7" x14ac:dyDescent="0.25">
      <c r="B41" s="21"/>
      <c r="C41" s="103"/>
      <c r="D41" s="103"/>
      <c r="E41" s="103"/>
      <c r="F41" s="103"/>
      <c r="G41" s="22"/>
    </row>
    <row r="42" spans="2:7" ht="15.75" x14ac:dyDescent="0.25">
      <c r="B42" s="106"/>
      <c r="C42" s="109"/>
      <c r="D42" s="109"/>
      <c r="E42" s="103"/>
      <c r="F42" s="107"/>
      <c r="G42" s="108"/>
    </row>
    <row r="43" spans="2:7" ht="15.75" x14ac:dyDescent="0.25">
      <c r="B43" s="21"/>
      <c r="C43" s="103"/>
      <c r="D43" s="103"/>
      <c r="E43" s="103"/>
      <c r="F43" s="107"/>
      <c r="G43" s="108"/>
    </row>
    <row r="44" spans="2:7" ht="15.75" x14ac:dyDescent="0.25">
      <c r="B44" s="21"/>
      <c r="C44" s="103"/>
      <c r="D44" s="103"/>
      <c r="E44" s="103"/>
      <c r="F44" s="107"/>
      <c r="G44" s="108"/>
    </row>
    <row r="45" spans="2:7" ht="15.75" x14ac:dyDescent="0.25">
      <c r="B45" s="106"/>
      <c r="C45" s="103"/>
      <c r="D45" s="103"/>
      <c r="E45" s="103"/>
      <c r="F45" s="107"/>
      <c r="G45" s="108"/>
    </row>
    <row r="46" spans="2:7" ht="15.75" x14ac:dyDescent="0.25">
      <c r="B46" s="106"/>
      <c r="C46" s="103"/>
      <c r="D46" s="103"/>
      <c r="E46" s="103"/>
      <c r="F46" s="107"/>
      <c r="G46" s="108"/>
    </row>
    <row r="47" spans="2:7" ht="15.75" x14ac:dyDescent="0.25">
      <c r="B47" s="106"/>
      <c r="C47" s="103"/>
      <c r="D47" s="103"/>
      <c r="E47" s="103"/>
      <c r="F47" s="107"/>
      <c r="G47" s="108"/>
    </row>
    <row r="48" spans="2:7" ht="16.5" thickBot="1" x14ac:dyDescent="0.3">
      <c r="B48" s="35"/>
      <c r="C48" s="36"/>
      <c r="D48" s="36"/>
      <c r="E48" s="36"/>
      <c r="F48" s="114"/>
      <c r="G48" s="115"/>
    </row>
    <row r="49" spans="6:7" ht="15.75" x14ac:dyDescent="0.25">
      <c r="F49" s="13"/>
      <c r="G49" s="13"/>
    </row>
    <row r="50" spans="6:7" ht="15.75" x14ac:dyDescent="0.25">
      <c r="F50" s="13"/>
      <c r="G50" s="13"/>
    </row>
  </sheetData>
  <mergeCells count="2">
    <mergeCell ref="B14:B19"/>
    <mergeCell ref="C29:F3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64C2-1087-4320-AF72-268DCC85D6A2}">
  <dimension ref="A1:Q74"/>
  <sheetViews>
    <sheetView tabSelected="1" zoomScale="80" zoomScaleNormal="80" workbookViewId="0">
      <selection activeCell="S32" sqref="S32"/>
    </sheetView>
  </sheetViews>
  <sheetFormatPr defaultColWidth="9" defaultRowHeight="15" x14ac:dyDescent="0.25"/>
  <cols>
    <col min="1" max="1" width="5.42578125" style="2" customWidth="1"/>
    <col min="2" max="2" width="28.5703125" style="2" customWidth="1"/>
    <col min="3" max="6" width="12.42578125" style="2" customWidth="1"/>
    <col min="7" max="7" width="11.42578125" style="2" customWidth="1"/>
    <col min="8" max="8" width="12.42578125" style="2" customWidth="1"/>
    <col min="9" max="9" width="9.5703125" style="2" customWidth="1"/>
    <col min="10" max="10" width="5.28515625" style="2" customWidth="1"/>
    <col min="11" max="11" width="4.7109375" style="2" customWidth="1"/>
    <col min="12" max="12" width="53.28515625" style="2" customWidth="1"/>
    <col min="13" max="13" width="12.85546875" style="2" customWidth="1"/>
    <col min="14" max="14" width="13.42578125" style="2" customWidth="1"/>
    <col min="15" max="15" width="10.42578125" style="2" customWidth="1"/>
    <col min="16" max="16" width="4" style="2" customWidth="1"/>
    <col min="17" max="16384" width="9" style="2"/>
  </cols>
  <sheetData>
    <row r="1" spans="1:16" x14ac:dyDescent="0.25">
      <c r="A1" s="63"/>
      <c r="B1" s="63"/>
      <c r="C1" s="64"/>
      <c r="D1" s="64"/>
      <c r="E1" s="64"/>
      <c r="F1" s="64"/>
      <c r="G1" s="64"/>
      <c r="H1" s="64"/>
      <c r="I1" s="64"/>
      <c r="J1" s="64"/>
      <c r="K1" s="63"/>
      <c r="L1" s="63"/>
      <c r="M1" s="63"/>
      <c r="N1" s="63"/>
      <c r="O1" s="63"/>
      <c r="P1" s="63"/>
    </row>
    <row r="2" spans="1:16" ht="21" x14ac:dyDescent="0.35">
      <c r="A2" s="63"/>
      <c r="B2" s="63"/>
      <c r="C2" s="64"/>
      <c r="D2" s="64"/>
      <c r="E2" s="64"/>
      <c r="F2" s="64"/>
      <c r="G2" s="65" t="s">
        <v>35</v>
      </c>
      <c r="H2" s="65" t="s">
        <v>36</v>
      </c>
      <c r="I2" s="65"/>
      <c r="J2" s="64"/>
      <c r="K2" s="63"/>
      <c r="L2" s="63"/>
      <c r="M2" s="63"/>
      <c r="N2" s="63"/>
      <c r="O2" s="63"/>
      <c r="P2" s="63"/>
    </row>
    <row r="3" spans="1:16" x14ac:dyDescent="0.25">
      <c r="A3" s="63"/>
      <c r="B3" s="63"/>
      <c r="C3" s="64"/>
      <c r="D3" s="64"/>
      <c r="E3" s="64"/>
      <c r="F3" s="64"/>
      <c r="G3" s="64"/>
      <c r="H3" s="64"/>
      <c r="I3" s="64"/>
      <c r="J3" s="64"/>
      <c r="K3" s="63"/>
      <c r="L3" s="63"/>
      <c r="M3" s="63"/>
      <c r="N3" s="63"/>
      <c r="O3" s="63"/>
      <c r="P3" s="63"/>
    </row>
    <row r="4" spans="1:16" x14ac:dyDescent="0.25">
      <c r="A4" s="63"/>
      <c r="B4" s="63"/>
      <c r="C4" s="63"/>
      <c r="D4" s="63"/>
      <c r="E4" s="63"/>
      <c r="F4" s="63"/>
      <c r="G4" s="63"/>
      <c r="H4" s="63"/>
      <c r="I4" s="63"/>
      <c r="J4" s="63"/>
      <c r="K4" s="63"/>
      <c r="L4" s="63"/>
      <c r="M4" s="63"/>
      <c r="N4" s="63"/>
      <c r="O4" s="63"/>
      <c r="P4" s="63"/>
    </row>
    <row r="5" spans="1:16" x14ac:dyDescent="0.25">
      <c r="A5" s="63"/>
      <c r="B5" s="63"/>
      <c r="C5" s="63"/>
      <c r="D5" s="63"/>
      <c r="E5" s="63"/>
      <c r="F5" s="63"/>
      <c r="G5" s="63"/>
      <c r="H5" s="63"/>
      <c r="I5" s="63"/>
      <c r="J5" s="63"/>
      <c r="K5" s="63"/>
      <c r="L5" s="63"/>
      <c r="M5" s="63"/>
      <c r="N5" s="63"/>
      <c r="O5" s="63"/>
      <c r="P5" s="63"/>
    </row>
    <row r="6" spans="1:16" x14ac:dyDescent="0.25">
      <c r="A6" s="63"/>
      <c r="B6" s="63"/>
      <c r="C6" s="63"/>
      <c r="D6" s="63"/>
      <c r="E6" s="63"/>
      <c r="F6" s="63"/>
      <c r="G6" s="63"/>
      <c r="H6" s="63"/>
      <c r="I6" s="63"/>
      <c r="J6" s="63"/>
      <c r="K6" s="63"/>
      <c r="L6" s="63"/>
      <c r="M6" s="63"/>
      <c r="N6" s="63"/>
      <c r="O6" s="63"/>
      <c r="P6" s="63"/>
    </row>
    <row r="7" spans="1:16" x14ac:dyDescent="0.25">
      <c r="A7" s="63"/>
      <c r="B7" s="63"/>
      <c r="C7" s="63"/>
      <c r="D7" s="63"/>
      <c r="E7" s="63"/>
      <c r="F7" s="63"/>
      <c r="G7" s="63"/>
      <c r="H7" s="63"/>
      <c r="I7" s="63"/>
      <c r="J7" s="63"/>
      <c r="K7" s="63"/>
      <c r="L7" s="63"/>
      <c r="M7" s="63"/>
      <c r="N7" s="63"/>
      <c r="O7" s="63"/>
      <c r="P7" s="63"/>
    </row>
    <row r="8" spans="1:16" x14ac:dyDescent="0.25">
      <c r="B8" s="2" t="s">
        <v>6</v>
      </c>
    </row>
    <row r="9" spans="1:16" ht="15.75" x14ac:dyDescent="0.25">
      <c r="B9" s="2" t="s">
        <v>7</v>
      </c>
      <c r="G9" s="16"/>
      <c r="H9" s="16"/>
      <c r="I9" s="16"/>
      <c r="J9" s="16"/>
      <c r="K9" s="16"/>
      <c r="L9" s="16"/>
      <c r="M9" s="16"/>
    </row>
    <row r="10" spans="1:16" ht="16.5" thickBot="1" x14ac:dyDescent="0.3">
      <c r="B10" s="2" t="s">
        <v>8</v>
      </c>
      <c r="G10" s="16"/>
      <c r="H10" s="16"/>
      <c r="I10" s="16"/>
      <c r="J10" s="16"/>
      <c r="K10" s="16"/>
      <c r="L10" s="16"/>
      <c r="M10" s="16"/>
    </row>
    <row r="11" spans="1:16" ht="15.75" x14ac:dyDescent="0.25">
      <c r="A11" s="4"/>
      <c r="B11" s="5"/>
      <c r="C11" s="5"/>
      <c r="D11" s="5"/>
      <c r="E11" s="5"/>
      <c r="F11" s="5"/>
      <c r="G11" s="5"/>
      <c r="H11" s="5"/>
      <c r="I11" s="6"/>
      <c r="K11" s="17"/>
      <c r="L11" s="18"/>
      <c r="M11" s="18"/>
      <c r="N11" s="19"/>
      <c r="O11" s="19"/>
      <c r="P11" s="20"/>
    </row>
    <row r="12" spans="1:16" ht="15.75" x14ac:dyDescent="0.25">
      <c r="A12" s="7"/>
      <c r="I12" s="9"/>
      <c r="K12" s="21"/>
      <c r="L12" s="83" t="s">
        <v>9</v>
      </c>
      <c r="M12" s="83"/>
      <c r="P12" s="22"/>
    </row>
    <row r="13" spans="1:16" ht="15.75" thickBot="1" x14ac:dyDescent="0.3">
      <c r="A13" s="7"/>
      <c r="B13" s="8" t="s">
        <v>10</v>
      </c>
      <c r="G13" s="23"/>
      <c r="I13" s="9"/>
      <c r="K13" s="21"/>
      <c r="M13" s="23" t="s">
        <v>11</v>
      </c>
      <c r="O13" s="10"/>
      <c r="P13" s="22"/>
    </row>
    <row r="14" spans="1:16" x14ac:dyDescent="0.25">
      <c r="A14" s="7"/>
      <c r="E14" s="23" t="s">
        <v>12</v>
      </c>
      <c r="I14" s="9"/>
      <c r="K14" s="21"/>
      <c r="M14" s="52" t="s">
        <v>38</v>
      </c>
      <c r="P14" s="22"/>
    </row>
    <row r="15" spans="1:16" x14ac:dyDescent="0.25">
      <c r="A15" s="24"/>
      <c r="B15" s="10"/>
      <c r="C15" s="84" t="s">
        <v>38</v>
      </c>
      <c r="D15" s="84"/>
      <c r="E15" s="84"/>
      <c r="F15" s="84"/>
      <c r="G15" s="84"/>
      <c r="H15" s="84"/>
      <c r="I15" s="9"/>
      <c r="K15" s="21"/>
      <c r="L15" s="22"/>
      <c r="M15" s="58" t="s">
        <v>1</v>
      </c>
      <c r="N15" s="75" t="s">
        <v>49</v>
      </c>
      <c r="O15" s="49"/>
      <c r="P15" s="22"/>
    </row>
    <row r="16" spans="1:16" ht="15.75" x14ac:dyDescent="0.25">
      <c r="A16" s="25"/>
      <c r="B16" s="11" t="s">
        <v>47</v>
      </c>
      <c r="C16" s="11">
        <v>0</v>
      </c>
      <c r="D16" s="11">
        <v>0.2</v>
      </c>
      <c r="E16" s="11">
        <v>0.4</v>
      </c>
      <c r="F16" s="11">
        <v>0.6</v>
      </c>
      <c r="G16" s="11">
        <v>0.8</v>
      </c>
      <c r="H16" s="11">
        <v>1</v>
      </c>
      <c r="I16" s="9"/>
      <c r="K16" s="21"/>
      <c r="L16" s="46" t="s">
        <v>13</v>
      </c>
      <c r="M16" s="53">
        <v>0.4</v>
      </c>
      <c r="N16" s="53">
        <v>1</v>
      </c>
      <c r="O16" s="62"/>
      <c r="P16" s="50"/>
    </row>
    <row r="17" spans="1:16" ht="15.75" x14ac:dyDescent="0.25">
      <c r="A17" s="24"/>
      <c r="B17" s="12" t="s">
        <v>13</v>
      </c>
      <c r="C17" s="26">
        <v>0.05</v>
      </c>
      <c r="D17" s="26">
        <v>0.18</v>
      </c>
      <c r="E17" s="26">
        <v>0.38</v>
      </c>
      <c r="F17" s="26">
        <v>0.60499999999999998</v>
      </c>
      <c r="G17" s="26">
        <v>0.78</v>
      </c>
      <c r="H17" s="26">
        <v>1</v>
      </c>
      <c r="I17" s="9"/>
      <c r="K17" s="21"/>
      <c r="L17" s="46" t="s">
        <v>14</v>
      </c>
      <c r="M17" s="72">
        <v>0.6</v>
      </c>
      <c r="N17" s="53">
        <v>1.1000000000000001</v>
      </c>
      <c r="O17" s="51"/>
      <c r="P17" s="22"/>
    </row>
    <row r="18" spans="1:16" ht="16.5" thickBot="1" x14ac:dyDescent="0.3">
      <c r="A18" s="24"/>
      <c r="B18" s="12" t="s">
        <v>14</v>
      </c>
      <c r="C18" s="26"/>
      <c r="D18" s="26"/>
      <c r="E18" s="26"/>
      <c r="F18" s="26"/>
      <c r="G18" s="26"/>
      <c r="H18" s="26"/>
      <c r="I18" s="9"/>
      <c r="K18" s="21"/>
      <c r="L18" s="46" t="s">
        <v>15</v>
      </c>
      <c r="M18" s="73"/>
      <c r="N18" s="53">
        <v>1.08</v>
      </c>
      <c r="O18" s="10"/>
      <c r="P18" s="22"/>
    </row>
    <row r="19" spans="1:16" ht="16.5" thickBot="1" x14ac:dyDescent="0.3">
      <c r="A19" s="24"/>
      <c r="B19" s="12" t="s">
        <v>15</v>
      </c>
      <c r="C19" s="26"/>
      <c r="D19" s="26"/>
      <c r="E19" s="26"/>
      <c r="F19" s="26"/>
      <c r="G19" s="26"/>
      <c r="H19" s="26"/>
      <c r="I19" s="9"/>
      <c r="K19" s="21"/>
      <c r="M19" s="10"/>
      <c r="N19" s="23" t="s">
        <v>16</v>
      </c>
      <c r="O19" s="10"/>
      <c r="P19" s="22"/>
    </row>
    <row r="20" spans="1:16" ht="15.75" x14ac:dyDescent="0.25">
      <c r="A20" s="24"/>
      <c r="B20" s="13"/>
      <c r="C20" s="67"/>
      <c r="D20" s="67"/>
      <c r="E20" s="67"/>
      <c r="F20" s="67"/>
      <c r="G20" s="67"/>
      <c r="H20" s="67"/>
      <c r="I20" s="9"/>
      <c r="K20" s="21"/>
      <c r="L20" s="22"/>
      <c r="M20" s="85" t="s">
        <v>56</v>
      </c>
      <c r="N20" s="86"/>
      <c r="O20" s="87"/>
      <c r="P20" s="22"/>
    </row>
    <row r="21" spans="1:16" ht="15.75" x14ac:dyDescent="0.25">
      <c r="A21" s="24"/>
      <c r="B21" s="13"/>
      <c r="C21" s="67"/>
      <c r="D21" s="67"/>
      <c r="E21" s="67"/>
      <c r="F21" s="67"/>
      <c r="G21" s="67"/>
      <c r="H21" s="67"/>
      <c r="I21" s="9"/>
      <c r="K21" s="21"/>
      <c r="L21" s="29" t="s">
        <v>51</v>
      </c>
      <c r="M21" s="89">
        <f>AVERAGE(M16:M18)</f>
        <v>0.5</v>
      </c>
      <c r="N21" s="90"/>
      <c r="O21" s="91"/>
      <c r="P21" s="22"/>
    </row>
    <row r="22" spans="1:16" ht="15.75" x14ac:dyDescent="0.25">
      <c r="A22" s="24"/>
      <c r="B22" s="13"/>
      <c r="C22" s="67"/>
      <c r="D22" s="67"/>
      <c r="E22" s="67"/>
      <c r="F22" s="67"/>
      <c r="G22" s="67"/>
      <c r="H22" s="67" t="s">
        <v>17</v>
      </c>
      <c r="I22" s="9"/>
      <c r="K22" s="21"/>
      <c r="L22" s="29" t="s">
        <v>52</v>
      </c>
      <c r="M22" s="89">
        <f>IF(N16&gt;0,(AVERAGE(N16:N18)),0)</f>
        <v>1.06</v>
      </c>
      <c r="N22" s="90"/>
      <c r="O22" s="91"/>
      <c r="P22" s="22"/>
    </row>
    <row r="23" spans="1:16" x14ac:dyDescent="0.25">
      <c r="A23" s="7"/>
      <c r="I23" s="9"/>
      <c r="K23" s="21"/>
      <c r="L23" s="78" t="s">
        <v>57</v>
      </c>
      <c r="M23" s="92">
        <f>IF(M22&lt;&gt;0,M22-C29,0)</f>
        <v>1.01</v>
      </c>
      <c r="N23" s="93"/>
      <c r="O23" s="94"/>
      <c r="P23" s="22"/>
    </row>
    <row r="24" spans="1:16" x14ac:dyDescent="0.25">
      <c r="A24" s="7"/>
      <c r="I24" s="66"/>
      <c r="K24" s="21"/>
      <c r="L24" s="77" t="s">
        <v>50</v>
      </c>
      <c r="M24" s="92">
        <f>M21-C29</f>
        <v>0.45</v>
      </c>
      <c r="N24" s="93"/>
      <c r="O24" s="94"/>
      <c r="P24" s="22"/>
    </row>
    <row r="25" spans="1:16" x14ac:dyDescent="0.25">
      <c r="A25" s="7"/>
      <c r="B25" s="27"/>
      <c r="G25" s="23"/>
      <c r="I25" s="66"/>
      <c r="K25" s="21"/>
      <c r="M25" s="76"/>
      <c r="N25" s="76"/>
      <c r="O25" s="76"/>
      <c r="P25" s="22"/>
    </row>
    <row r="26" spans="1:16" x14ac:dyDescent="0.25">
      <c r="A26" s="7"/>
      <c r="E26" s="23" t="s">
        <v>18</v>
      </c>
      <c r="I26" s="9"/>
      <c r="K26" s="21"/>
      <c r="M26" s="62"/>
      <c r="N26" s="62"/>
      <c r="O26" s="62"/>
      <c r="P26" s="22"/>
    </row>
    <row r="27" spans="1:16" ht="16.5" thickBot="1" x14ac:dyDescent="0.3">
      <c r="A27" s="24"/>
      <c r="B27" s="10"/>
      <c r="C27" s="88" t="s">
        <v>39</v>
      </c>
      <c r="D27" s="88"/>
      <c r="E27" s="88"/>
      <c r="F27" s="88"/>
      <c r="G27" s="88"/>
      <c r="H27" s="88"/>
      <c r="I27" s="9"/>
      <c r="K27" s="21"/>
      <c r="L27" s="16"/>
      <c r="M27" s="60" t="s">
        <v>19</v>
      </c>
      <c r="N27" s="41"/>
      <c r="O27" s="45"/>
      <c r="P27" s="22"/>
    </row>
    <row r="28" spans="1:16" ht="19.5" thickBot="1" x14ac:dyDescent="0.35">
      <c r="A28" s="24"/>
      <c r="B28" s="11" t="s">
        <v>47</v>
      </c>
      <c r="C28" s="39">
        <v>0</v>
      </c>
      <c r="D28" s="39">
        <v>0.2</v>
      </c>
      <c r="E28" s="39">
        <v>0.4</v>
      </c>
      <c r="F28" s="39">
        <v>0.6</v>
      </c>
      <c r="G28" s="39">
        <v>0.8</v>
      </c>
      <c r="H28" s="42">
        <v>1</v>
      </c>
      <c r="I28" s="9"/>
      <c r="K28" s="21"/>
      <c r="L28" s="82" t="s">
        <v>41</v>
      </c>
      <c r="M28" s="82"/>
      <c r="N28" s="82"/>
      <c r="P28" s="22"/>
    </row>
    <row r="29" spans="1:16" ht="16.5" thickBot="1" x14ac:dyDescent="0.3">
      <c r="A29" s="24"/>
      <c r="B29" s="40"/>
      <c r="C29" s="68">
        <f>AVERAGE(C17:C19)</f>
        <v>0.05</v>
      </c>
      <c r="D29" s="68">
        <f t="shared" ref="D29:H29" si="0">AVERAGE(D17:D19)</f>
        <v>0.18</v>
      </c>
      <c r="E29" s="68">
        <f t="shared" si="0"/>
        <v>0.38</v>
      </c>
      <c r="F29" s="68">
        <f t="shared" si="0"/>
        <v>0.60499999999999998</v>
      </c>
      <c r="G29" s="68">
        <f t="shared" si="0"/>
        <v>0.78</v>
      </c>
      <c r="H29" s="69">
        <f t="shared" si="0"/>
        <v>1</v>
      </c>
      <c r="I29" s="9"/>
      <c r="K29" s="21"/>
      <c r="L29" s="28"/>
      <c r="M29" s="54"/>
      <c r="N29" s="29"/>
      <c r="O29" s="16"/>
      <c r="P29" s="22"/>
    </row>
    <row r="30" spans="1:16" ht="15.75" x14ac:dyDescent="0.25">
      <c r="A30" s="24"/>
      <c r="B30" s="13"/>
      <c r="C30" s="70"/>
      <c r="D30" s="70"/>
      <c r="E30" s="70"/>
      <c r="F30" s="70"/>
      <c r="G30" s="70"/>
      <c r="H30" s="71"/>
      <c r="I30" s="9"/>
      <c r="K30" s="21"/>
      <c r="L30" s="28" t="s">
        <v>20</v>
      </c>
      <c r="M30" s="54">
        <f>SLOPE(E40:E44,D40:D44)</f>
        <v>1.02</v>
      </c>
      <c r="N30" s="96"/>
      <c r="P30" s="22"/>
    </row>
    <row r="31" spans="1:16" ht="15.75" x14ac:dyDescent="0.25">
      <c r="A31" s="24"/>
      <c r="E31" s="23" t="s">
        <v>21</v>
      </c>
      <c r="H31" s="43"/>
      <c r="I31" s="9"/>
      <c r="K31" s="21"/>
      <c r="L31" s="28" t="s">
        <v>22</v>
      </c>
      <c r="M31" s="54">
        <f>INTERCEPT(E40:E44,D40:D44)</f>
        <v>-7.3000000000000065E-2</v>
      </c>
      <c r="N31" s="96"/>
      <c r="P31" s="22"/>
    </row>
    <row r="32" spans="1:16" ht="16.5" thickBot="1" x14ac:dyDescent="0.3">
      <c r="A32" s="24"/>
      <c r="B32" s="10"/>
      <c r="C32" s="88" t="s">
        <v>40</v>
      </c>
      <c r="D32" s="88"/>
      <c r="E32" s="88"/>
      <c r="F32" s="88"/>
      <c r="G32" s="88"/>
      <c r="H32" s="88"/>
      <c r="I32" s="9"/>
      <c r="K32" s="21"/>
      <c r="L32" s="28" t="s">
        <v>23</v>
      </c>
      <c r="M32" s="31">
        <v>50</v>
      </c>
      <c r="N32" s="96" t="s">
        <v>24</v>
      </c>
      <c r="P32" s="22"/>
    </row>
    <row r="33" spans="1:17" ht="16.5" thickBot="1" x14ac:dyDescent="0.3">
      <c r="A33" s="24"/>
      <c r="B33" s="11" t="s">
        <v>47</v>
      </c>
      <c r="C33" s="39">
        <v>0</v>
      </c>
      <c r="D33" s="39">
        <v>0.2</v>
      </c>
      <c r="E33" s="39">
        <v>0.4</v>
      </c>
      <c r="F33" s="39">
        <v>0.6</v>
      </c>
      <c r="G33" s="39">
        <v>0.8</v>
      </c>
      <c r="H33" s="42">
        <v>1</v>
      </c>
      <c r="I33" s="9"/>
      <c r="K33" s="21"/>
      <c r="L33" s="30" t="s">
        <v>25</v>
      </c>
      <c r="M33" s="31">
        <v>1</v>
      </c>
      <c r="N33" s="97"/>
      <c r="P33" s="22"/>
    </row>
    <row r="34" spans="1:17" ht="16.5" thickBot="1" x14ac:dyDescent="0.3">
      <c r="A34" s="24"/>
      <c r="B34" s="40"/>
      <c r="C34" s="68">
        <f>C29-$C29</f>
        <v>0</v>
      </c>
      <c r="D34" s="68">
        <f t="shared" ref="D34:H34" si="1">D29-$C29</f>
        <v>0.13</v>
      </c>
      <c r="E34" s="68">
        <f t="shared" si="1"/>
        <v>0.33</v>
      </c>
      <c r="F34" s="68">
        <f t="shared" si="1"/>
        <v>0.55499999999999994</v>
      </c>
      <c r="G34" s="68">
        <f t="shared" si="1"/>
        <v>0.73</v>
      </c>
      <c r="H34" s="69">
        <f t="shared" si="1"/>
        <v>0.95</v>
      </c>
      <c r="I34" s="9"/>
      <c r="K34" s="21"/>
      <c r="L34" s="80" t="s">
        <v>58</v>
      </c>
      <c r="M34" s="81">
        <f>IF(M22&gt;0,(M24*0.4)/(M23-M24),0)</f>
        <v>0.32142857142857145</v>
      </c>
      <c r="N34" s="29"/>
      <c r="P34" s="22"/>
    </row>
    <row r="35" spans="1:17" ht="15.75" x14ac:dyDescent="0.25">
      <c r="A35" s="7"/>
      <c r="I35" s="9"/>
      <c r="K35" s="21"/>
      <c r="L35" s="29" t="s">
        <v>59</v>
      </c>
      <c r="M35" s="98">
        <f>IF(M22&lt;&gt;0,(M34-M31)/M30,(N24-M31)/M30)</f>
        <v>0.38669467787114853</v>
      </c>
      <c r="N35" s="99"/>
      <c r="P35" s="22"/>
    </row>
    <row r="36" spans="1:17" ht="15.75" x14ac:dyDescent="0.25">
      <c r="A36" s="7"/>
      <c r="H36" s="48"/>
      <c r="I36" s="9"/>
      <c r="K36" s="21"/>
      <c r="L36" s="32" t="s">
        <v>53</v>
      </c>
      <c r="M36" s="56">
        <f>M35/M32*M33</f>
        <v>7.733893557422971E-3</v>
      </c>
      <c r="N36" s="100"/>
      <c r="P36" s="22"/>
    </row>
    <row r="37" spans="1:17" ht="15.75" x14ac:dyDescent="0.25">
      <c r="A37" s="7"/>
      <c r="D37" s="23"/>
      <c r="E37" s="23" t="s">
        <v>26</v>
      </c>
      <c r="F37" s="23"/>
      <c r="G37" s="23"/>
      <c r="H37" s="47"/>
      <c r="I37" s="66"/>
      <c r="K37" s="21"/>
      <c r="L37" s="95"/>
      <c r="M37" s="8" t="s">
        <v>27</v>
      </c>
      <c r="P37" s="22"/>
    </row>
    <row r="38" spans="1:17" ht="18.75" x14ac:dyDescent="0.3">
      <c r="A38" s="7"/>
      <c r="D38" s="12" t="s">
        <v>28</v>
      </c>
      <c r="E38" s="61" t="s">
        <v>29</v>
      </c>
      <c r="F38" s="61" t="s">
        <v>30</v>
      </c>
      <c r="I38" s="9"/>
      <c r="K38" s="21"/>
      <c r="L38" s="33" t="s">
        <v>31</v>
      </c>
      <c r="M38" s="79" t="s">
        <v>55</v>
      </c>
      <c r="N38" s="79" t="s">
        <v>54</v>
      </c>
      <c r="O38" s="16"/>
      <c r="P38" s="34"/>
      <c r="Q38" s="16"/>
    </row>
    <row r="39" spans="1:17" ht="15.75" x14ac:dyDescent="0.25">
      <c r="A39" s="24"/>
      <c r="D39" s="11">
        <v>0</v>
      </c>
      <c r="E39" s="44">
        <f>C34</f>
        <v>0</v>
      </c>
      <c r="F39" s="44">
        <f>_xlfn.STDEV.P(C17:C19)</f>
        <v>0</v>
      </c>
      <c r="G39" s="13"/>
      <c r="H39" s="10"/>
      <c r="I39" s="9"/>
      <c r="K39" s="21"/>
      <c r="L39" s="28" t="s">
        <v>32</v>
      </c>
      <c r="M39" s="54">
        <f>_xlfn.STDEV.P(M16:M18)</f>
        <v>0.10000000000000005</v>
      </c>
      <c r="N39" s="54">
        <f>_xlfn.STDEV.P(N16:N18)</f>
        <v>4.3204937989385774E-2</v>
      </c>
      <c r="P39" s="22"/>
    </row>
    <row r="40" spans="1:17" ht="15.75" x14ac:dyDescent="0.25">
      <c r="A40" s="24"/>
      <c r="D40" s="11">
        <v>0.2</v>
      </c>
      <c r="E40" s="44">
        <f>D34</f>
        <v>0.13</v>
      </c>
      <c r="F40" s="44">
        <f>_xlfn.STDEV.P(D17:D19)</f>
        <v>0</v>
      </c>
      <c r="G40" s="13"/>
      <c r="H40" s="10"/>
      <c r="I40" s="9"/>
      <c r="K40" s="21"/>
      <c r="L40" s="32" t="s">
        <v>42</v>
      </c>
      <c r="M40" s="55">
        <f>(M39-$M$31)/$M$30</f>
        <v>0.16960784313725499</v>
      </c>
      <c r="N40" s="55">
        <f>(N39-$M$31)/$M$30</f>
        <v>0.11392640979351552</v>
      </c>
      <c r="P40" s="22"/>
    </row>
    <row r="41" spans="1:17" ht="15.75" x14ac:dyDescent="0.25">
      <c r="A41" s="24"/>
      <c r="D41" s="11">
        <v>0.4</v>
      </c>
      <c r="E41" s="44">
        <f>E34</f>
        <v>0.33</v>
      </c>
      <c r="F41" s="44">
        <f>_xlfn.STDEV.P(E17:E19)</f>
        <v>0</v>
      </c>
      <c r="G41" s="13"/>
      <c r="H41" s="10"/>
      <c r="I41" s="9"/>
      <c r="K41" s="57"/>
      <c r="L41" s="32" t="s">
        <v>33</v>
      </c>
      <c r="M41" s="56">
        <f>M39/M21*100</f>
        <v>20.000000000000011</v>
      </c>
      <c r="N41" s="56">
        <f>N39/M22*100</f>
        <v>4.0759375461684693</v>
      </c>
      <c r="P41" s="22"/>
    </row>
    <row r="42" spans="1:17" ht="15.75" x14ac:dyDescent="0.25">
      <c r="A42" s="24"/>
      <c r="D42" s="11">
        <v>0.6</v>
      </c>
      <c r="E42" s="44">
        <f>F34</f>
        <v>0.55499999999999994</v>
      </c>
      <c r="F42" s="44">
        <f>_xlfn.STDEV.P(F17:F19)</f>
        <v>0</v>
      </c>
      <c r="G42" s="13"/>
      <c r="H42" s="10"/>
      <c r="I42" s="9"/>
      <c r="K42" s="21"/>
      <c r="L42" s="32" t="s">
        <v>43</v>
      </c>
      <c r="M42" s="55">
        <f>M39/M32*M33</f>
        <v>2.0000000000000009E-3</v>
      </c>
      <c r="N42" s="55">
        <f>N39/M32*M33</f>
        <v>8.6409875978771548E-4</v>
      </c>
      <c r="P42" s="22"/>
    </row>
    <row r="43" spans="1:17" ht="15.75" x14ac:dyDescent="0.25">
      <c r="A43" s="24"/>
      <c r="D43" s="11">
        <v>0.8</v>
      </c>
      <c r="E43" s="44">
        <f>G34</f>
        <v>0.73</v>
      </c>
      <c r="F43" s="44">
        <f>_xlfn.STDEV.P(G17:G19)</f>
        <v>0</v>
      </c>
      <c r="G43" s="13"/>
      <c r="H43" s="10"/>
      <c r="I43" s="9"/>
      <c r="K43" s="21"/>
      <c r="P43" s="22"/>
    </row>
    <row r="44" spans="1:17" ht="15.75" x14ac:dyDescent="0.25">
      <c r="A44" s="24"/>
      <c r="D44" s="11">
        <v>1</v>
      </c>
      <c r="E44" s="44">
        <f>H34</f>
        <v>0.95</v>
      </c>
      <c r="F44" s="44">
        <f>_xlfn.STDEV.P(H17:H19)</f>
        <v>0</v>
      </c>
      <c r="G44" s="13"/>
      <c r="H44" s="10"/>
      <c r="I44" s="9"/>
      <c r="K44" s="21"/>
      <c r="P44" s="22"/>
    </row>
    <row r="45" spans="1:17" x14ac:dyDescent="0.25">
      <c r="A45" s="24"/>
      <c r="H45" s="10"/>
      <c r="I45" s="9"/>
      <c r="K45" s="21"/>
      <c r="P45" s="22"/>
    </row>
    <row r="46" spans="1:17" x14ac:dyDescent="0.25">
      <c r="A46" s="24"/>
      <c r="H46" s="10"/>
      <c r="I46" s="9"/>
      <c r="K46" s="21"/>
      <c r="P46" s="22"/>
    </row>
    <row r="47" spans="1:17" ht="15.75" x14ac:dyDescent="0.25">
      <c r="A47" s="7"/>
      <c r="B47" s="83" t="s">
        <v>34</v>
      </c>
      <c r="C47" s="83"/>
      <c r="D47" s="83"/>
      <c r="E47" s="83"/>
      <c r="F47" s="83"/>
      <c r="G47" s="83"/>
      <c r="I47" s="9"/>
      <c r="K47" s="21"/>
      <c r="P47" s="22"/>
    </row>
    <row r="48" spans="1:17" x14ac:dyDescent="0.25">
      <c r="A48" s="7"/>
      <c r="I48" s="9"/>
      <c r="K48" s="21"/>
      <c r="P48" s="22"/>
    </row>
    <row r="49" spans="1:16" ht="15" customHeight="1" x14ac:dyDescent="0.25">
      <c r="A49" s="25"/>
      <c r="I49" s="9"/>
      <c r="K49" s="21"/>
      <c r="P49" s="22"/>
    </row>
    <row r="50" spans="1:16" ht="15" customHeight="1" thickBot="1" x14ac:dyDescent="0.3">
      <c r="A50" s="25"/>
      <c r="I50" s="9"/>
      <c r="K50" s="35"/>
      <c r="L50" s="36"/>
      <c r="M50" s="36"/>
      <c r="N50" s="36"/>
      <c r="O50" s="36"/>
      <c r="P50" s="37"/>
    </row>
    <row r="51" spans="1:16" ht="15" customHeight="1" x14ac:dyDescent="0.25">
      <c r="A51" s="25"/>
      <c r="I51" s="9"/>
    </row>
    <row r="52" spans="1:16" ht="15" customHeight="1" x14ac:dyDescent="0.25">
      <c r="A52" s="25"/>
      <c r="I52" s="9"/>
    </row>
    <row r="53" spans="1:16" ht="15" customHeight="1" x14ac:dyDescent="0.25">
      <c r="A53" s="25"/>
      <c r="I53" s="9"/>
    </row>
    <row r="54" spans="1:16" ht="15.75" x14ac:dyDescent="0.25">
      <c r="A54" s="25"/>
      <c r="I54" s="9"/>
    </row>
    <row r="55" spans="1:16" ht="15.75" x14ac:dyDescent="0.25">
      <c r="A55" s="25"/>
      <c r="I55" s="9"/>
    </row>
    <row r="56" spans="1:16" ht="15.75" x14ac:dyDescent="0.25">
      <c r="A56" s="25"/>
      <c r="B56" s="13"/>
      <c r="I56" s="9"/>
    </row>
    <row r="57" spans="1:16" x14ac:dyDescent="0.25">
      <c r="A57" s="7"/>
      <c r="I57" s="9"/>
      <c r="L57" s="2" t="s">
        <v>60</v>
      </c>
      <c r="M57" s="2">
        <f>(M22-C29-M31)/M30</f>
        <v>1.0617647058823532</v>
      </c>
    </row>
    <row r="58" spans="1:16" x14ac:dyDescent="0.25">
      <c r="A58" s="7"/>
      <c r="B58" s="8"/>
      <c r="C58" s="8"/>
      <c r="D58" s="8"/>
      <c r="E58" s="8"/>
      <c r="F58" s="8"/>
      <c r="G58" s="8"/>
      <c r="I58" s="9"/>
      <c r="L58" s="2" t="s">
        <v>61</v>
      </c>
      <c r="M58" s="2">
        <f>(M21-C29-M31)/M30</f>
        <v>0.51274509803921575</v>
      </c>
    </row>
    <row r="59" spans="1:16" x14ac:dyDescent="0.25">
      <c r="A59" s="7"/>
      <c r="I59" s="9"/>
    </row>
    <row r="60" spans="1:16" x14ac:dyDescent="0.25">
      <c r="A60" s="7"/>
      <c r="I60" s="9"/>
    </row>
    <row r="61" spans="1:16" x14ac:dyDescent="0.25">
      <c r="A61" s="7"/>
      <c r="I61" s="9"/>
    </row>
    <row r="62" spans="1:16" x14ac:dyDescent="0.25">
      <c r="A62" s="7"/>
      <c r="I62" s="9"/>
    </row>
    <row r="63" spans="1:16" x14ac:dyDescent="0.25">
      <c r="A63" s="7"/>
      <c r="I63" s="9"/>
    </row>
    <row r="64" spans="1:16" x14ac:dyDescent="0.25">
      <c r="A64" s="7"/>
      <c r="I64" s="9"/>
    </row>
    <row r="65" spans="1:9" x14ac:dyDescent="0.25">
      <c r="A65" s="7"/>
      <c r="I65" s="9"/>
    </row>
    <row r="66" spans="1:9" x14ac:dyDescent="0.25">
      <c r="A66" s="7"/>
      <c r="I66" s="9"/>
    </row>
    <row r="67" spans="1:9" x14ac:dyDescent="0.25">
      <c r="A67" s="7"/>
      <c r="I67" s="9"/>
    </row>
    <row r="68" spans="1:9" x14ac:dyDescent="0.25">
      <c r="A68" s="7"/>
      <c r="I68" s="9"/>
    </row>
    <row r="69" spans="1:9" x14ac:dyDescent="0.25">
      <c r="A69" s="7"/>
      <c r="I69" s="9"/>
    </row>
    <row r="70" spans="1:9" x14ac:dyDescent="0.25">
      <c r="A70" s="7"/>
      <c r="I70" s="9"/>
    </row>
    <row r="71" spans="1:9" x14ac:dyDescent="0.25">
      <c r="A71" s="7"/>
      <c r="I71" s="9"/>
    </row>
    <row r="72" spans="1:9" x14ac:dyDescent="0.25">
      <c r="A72" s="7"/>
      <c r="I72" s="9"/>
    </row>
    <row r="73" spans="1:9" x14ac:dyDescent="0.25">
      <c r="A73" s="7"/>
      <c r="I73" s="9"/>
    </row>
    <row r="74" spans="1:9" ht="15.75" thickBot="1" x14ac:dyDescent="0.3">
      <c r="A74" s="14"/>
      <c r="B74" s="15"/>
      <c r="C74" s="15"/>
      <c r="D74" s="15"/>
      <c r="E74" s="15"/>
      <c r="F74" s="15"/>
      <c r="G74" s="15"/>
      <c r="H74" s="15"/>
      <c r="I74" s="38"/>
    </row>
  </sheetData>
  <protectedRanges>
    <protectedRange algorithmName="SHA-512" hashValue="tNb1OfkTKzyi38JNeKRrnuxbV8mFAMY99W+8rsXB44O+NrBLCOyIO+IK5Osz8cLt4S8+5lZBST2kPLYSc7eWJQ==" saltValue="dt/0XHsTB8txCyUuFeEozw==" spinCount="100000" sqref="C30:H30 C29:I29 C34:I34 C17:H22" name="Range1"/>
  </protectedRanges>
  <mergeCells count="11">
    <mergeCell ref="L28:N28"/>
    <mergeCell ref="B47:G47"/>
    <mergeCell ref="L12:M12"/>
    <mergeCell ref="C15:H15"/>
    <mergeCell ref="M20:O20"/>
    <mergeCell ref="C27:H27"/>
    <mergeCell ref="C32:H32"/>
    <mergeCell ref="M21:O21"/>
    <mergeCell ref="M23:O23"/>
    <mergeCell ref="M22:O22"/>
    <mergeCell ref="M24:O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e1aef77-c719-4515-bac4-5dafbdaa90b3" xsi:nil="true"/>
    <lcf76f155ced4ddcb4097134ff3c332f xmlns="d51ca0aa-51c2-4211-9c2a-190b0c8186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65A4EE314BEF48B4BF510EB5EA0A07" ma:contentTypeVersion="14" ma:contentTypeDescription="Create a new document." ma:contentTypeScope="" ma:versionID="d4d00b22c41fe28e04fd2d7ed88d5c13">
  <xsd:schema xmlns:xsd="http://www.w3.org/2001/XMLSchema" xmlns:xs="http://www.w3.org/2001/XMLSchema" xmlns:p="http://schemas.microsoft.com/office/2006/metadata/properties" xmlns:ns2="d51ca0aa-51c2-4211-9c2a-190b0c8186af" xmlns:ns3="4e1aef77-c719-4515-bac4-5dafbdaa90b3" targetNamespace="http://schemas.microsoft.com/office/2006/metadata/properties" ma:root="true" ma:fieldsID="c5d8ea8c664a48c0d01cbdcdbb371168" ns2:_="" ns3:_="">
    <xsd:import namespace="d51ca0aa-51c2-4211-9c2a-190b0c8186af"/>
    <xsd:import namespace="4e1aef77-c719-4515-bac4-5dafbdaa90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ca0aa-51c2-4211-9c2a-190b0c8186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e2f110-134e-491c-b1fb-b64789dc5c1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1aef77-c719-4515-bac4-5dafbdaa90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122bf8e-fb53-4026-87fc-7cb0a3538805}" ma:internalName="TaxCatchAll" ma:showField="CatchAllData" ma:web="4e1aef77-c719-4515-bac4-5dafbdaa90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F969A-5409-4B88-B53F-99C0468510AD}">
  <ds:schemaRefs>
    <ds:schemaRef ds:uri="http://schemas.microsoft.com/sharepoint/v3/contenttype/forms"/>
  </ds:schemaRefs>
</ds:datastoreItem>
</file>

<file path=customXml/itemProps2.xml><?xml version="1.0" encoding="utf-8"?>
<ds:datastoreItem xmlns:ds="http://schemas.openxmlformats.org/officeDocument/2006/customXml" ds:itemID="{10E224C6-335E-428B-8B6B-48D076848425}">
  <ds:schemaRefs>
    <ds:schemaRef ds:uri="http://schemas.microsoft.com/office/2006/metadata/properties"/>
    <ds:schemaRef ds:uri="http://schemas.microsoft.com/office/infopath/2007/PartnerControls"/>
    <ds:schemaRef ds:uri="4e1aef77-c719-4515-bac4-5dafbdaa90b3"/>
    <ds:schemaRef ds:uri="d51ca0aa-51c2-4211-9c2a-190b0c8186af"/>
  </ds:schemaRefs>
</ds:datastoreItem>
</file>

<file path=customXml/itemProps3.xml><?xml version="1.0" encoding="utf-8"?>
<ds:datastoreItem xmlns:ds="http://schemas.openxmlformats.org/officeDocument/2006/customXml" ds:itemID="{2BB7D03D-6799-489D-910D-BCACFF91C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ca0aa-51c2-4211-9c2a-190b0c8186af"/>
    <ds:schemaRef ds:uri="4e1aef77-c719-4515-bac4-5dafbdaa90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procedure</vt: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 Yeroslavsky</dc:creator>
  <cp:keywords/>
  <dc:description/>
  <cp:lastModifiedBy>Daniel Steitz</cp:lastModifiedBy>
  <cp:revision/>
  <cp:lastPrinted>2024-11-07T19:11:21Z</cp:lastPrinted>
  <dcterms:created xsi:type="dcterms:W3CDTF">2023-07-30T13:14:54Z</dcterms:created>
  <dcterms:modified xsi:type="dcterms:W3CDTF">2024-11-07T19:11:36Z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0x0101002565A4EE314BEF48B4BF510EB5EA0A07</vt:lpwstr>
  </property>
  <property fmtid="{D5CDD505-2E9C-101B-9397-08002B2CF9AE}" pid="3" name="MediaServiceImageTags">
    <vt:lpwstr/>
  </property>
</Properties>
</file>